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60" windowWidth="15480" windowHeight="11640" tabRatio="761" firstSheet="4" activeTab="10"/>
  </bookViews>
  <sheets>
    <sheet name="malelaud" sheetId="1" r:id="rId1"/>
    <sheet name="kalender 1" sheetId="2" r:id="rId2"/>
    <sheet name="kalender 2" sheetId="3" r:id="rId3"/>
    <sheet name="kalender 3" sheetId="4" r:id="rId4"/>
    <sheet name="tunnistus + tulpdiagramm" sheetId="5" r:id="rId5"/>
    <sheet name="üür + joondiagramm" sheetId="6" r:id="rId6"/>
    <sheet name="veenäidud" sheetId="7" r:id="rId7"/>
    <sheet name="näitude summa" sheetId="8" r:id="rId8"/>
    <sheet name="retsept" sheetId="9" r:id="rId9"/>
    <sheet name="toidupood" sheetId="10" r:id="rId10"/>
    <sheet name="arve" sheetId="11" r:id="rId11"/>
    <sheet name="Chart2" sheetId="12" r:id="rId12"/>
    <sheet name="viitamine" sheetId="13" r:id="rId13"/>
    <sheet name="emt arve" sheetId="14" r:id="rId14"/>
    <sheet name="puuviljad" sheetId="15" r:id="rId15"/>
  </sheets>
  <definedNames/>
  <calcPr fullCalcOnLoad="1"/>
</workbook>
</file>

<file path=xl/sharedStrings.xml><?xml version="1.0" encoding="utf-8"?>
<sst xmlns="http://schemas.openxmlformats.org/spreadsheetml/2006/main" count="217" uniqueCount="155">
  <si>
    <t>õppeaine</t>
  </si>
  <si>
    <t>eesti keel</t>
  </si>
  <si>
    <t>kirjandus</t>
  </si>
  <si>
    <t>vene keel</t>
  </si>
  <si>
    <t>inglise keel</t>
  </si>
  <si>
    <t>saksa keel</t>
  </si>
  <si>
    <t>matemaatika</t>
  </si>
  <si>
    <t>loodusõpetus</t>
  </si>
  <si>
    <t>geograafia</t>
  </si>
  <si>
    <t>bioloogia</t>
  </si>
  <si>
    <t>ajalugu</t>
  </si>
  <si>
    <t>inimeseõpetus</t>
  </si>
  <si>
    <t>muusika</t>
  </si>
  <si>
    <t>kunst</t>
  </si>
  <si>
    <t>tööõpetus</t>
  </si>
  <si>
    <t>kehaline kasvatus</t>
  </si>
  <si>
    <t>arvutiõpetus</t>
  </si>
  <si>
    <t>hoolsus</t>
  </si>
  <si>
    <t>käitumine</t>
  </si>
  <si>
    <t>I veerand</t>
  </si>
  <si>
    <t>II veerand</t>
  </si>
  <si>
    <t>keskmine</t>
  </si>
  <si>
    <t>jaanuar</t>
  </si>
  <si>
    <t>külm vesi</t>
  </si>
  <si>
    <t>soe vesi</t>
  </si>
  <si>
    <t>1-5</t>
  </si>
  <si>
    <t>6-10</t>
  </si>
  <si>
    <t>11-5</t>
  </si>
  <si>
    <t>16-20</t>
  </si>
  <si>
    <t>21-25</t>
  </si>
  <si>
    <t>26 - (28,31)</t>
  </si>
  <si>
    <t>Kokku:</t>
  </si>
  <si>
    <t>suhkur</t>
  </si>
  <si>
    <t>2kl</t>
  </si>
  <si>
    <t>margariin</t>
  </si>
  <si>
    <t>250 g</t>
  </si>
  <si>
    <t>kaerahelbed</t>
  </si>
  <si>
    <t>4 kl</t>
  </si>
  <si>
    <t>nisujahu</t>
  </si>
  <si>
    <t>4 sl</t>
  </si>
  <si>
    <t>küpsetuspulber</t>
  </si>
  <si>
    <t>1,5 tl</t>
  </si>
  <si>
    <t>3 sl</t>
  </si>
  <si>
    <t>muna</t>
  </si>
  <si>
    <t>4 tk</t>
  </si>
  <si>
    <t>kakao</t>
  </si>
  <si>
    <t>A</t>
  </si>
  <si>
    <t>B</t>
  </si>
  <si>
    <t>C</t>
  </si>
  <si>
    <t>D</t>
  </si>
  <si>
    <t>E</t>
  </si>
  <si>
    <t>F</t>
  </si>
  <si>
    <t>G</t>
  </si>
  <si>
    <t>H</t>
  </si>
  <si>
    <t>T</t>
  </si>
  <si>
    <t>K</t>
  </si>
  <si>
    <t>N</t>
  </si>
  <si>
    <t>R</t>
  </si>
  <si>
    <t>L</t>
  </si>
  <si>
    <t>P</t>
  </si>
  <si>
    <t>OKTOOBER</t>
  </si>
  <si>
    <t>1 nädal</t>
  </si>
  <si>
    <t>2 nädal</t>
  </si>
  <si>
    <t>3 nädal</t>
  </si>
  <si>
    <t>4 nädal</t>
  </si>
  <si>
    <t>5 nädal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</si>
  <si>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</si>
  <si>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</si>
  <si>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</si>
  <si>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</si>
  <si>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</si>
  <si>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</si>
  <si>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</si>
  <si>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</si>
  <si>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</si>
  <si>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</si>
  <si>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</si>
  <si>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Min</t>
  </si>
  <si>
    <t>Max</t>
  </si>
  <si>
    <t>Keskmine</t>
  </si>
  <si>
    <t>Summa</t>
  </si>
  <si>
    <t>kogus</t>
  </si>
  <si>
    <t>valmistusaine</t>
  </si>
  <si>
    <t>kogus kg</t>
  </si>
  <si>
    <t>hind</t>
  </si>
  <si>
    <t>märkused</t>
  </si>
  <si>
    <t>kogu-maksumus</t>
  </si>
  <si>
    <t xml:space="preserve">Teha kooke: </t>
  </si>
  <si>
    <t>hind kg</t>
  </si>
  <si>
    <t>tüki hind</t>
  </si>
  <si>
    <t>Toiduainete hinnad erinevates poodides</t>
  </si>
  <si>
    <t>pood 1</t>
  </si>
  <si>
    <t>pood 2</t>
  </si>
  <si>
    <t>pood 3</t>
  </si>
  <si>
    <t>pood 4</t>
  </si>
  <si>
    <t>min</t>
  </si>
  <si>
    <t>max</t>
  </si>
  <si>
    <t>piim</t>
  </si>
  <si>
    <t>leib</t>
  </si>
  <si>
    <t>sai</t>
  </si>
  <si>
    <t>summa</t>
  </si>
  <si>
    <t>arve nr:</t>
  </si>
  <si>
    <t>maksetähtaeg:</t>
  </si>
  <si>
    <t>arve sisu</t>
  </si>
  <si>
    <t>hind km-ta</t>
  </si>
  <si>
    <t>km</t>
  </si>
  <si>
    <t>hind km-ga</t>
  </si>
  <si>
    <t>paber A4</t>
  </si>
  <si>
    <t>pastakas- sinine</t>
  </si>
  <si>
    <t>pastakas - punane</t>
  </si>
  <si>
    <t>summa km-ta</t>
  </si>
  <si>
    <t>käibemaks</t>
  </si>
  <si>
    <t>summa km-ga</t>
  </si>
  <si>
    <t>arve kuupäev:</t>
  </si>
  <si>
    <t>TEL NR: 52xxxxx</t>
  </si>
  <si>
    <t>kuutasu DELTA</t>
  </si>
  <si>
    <t>kõned EMT võrgus</t>
  </si>
  <si>
    <t>LV kõned EMT võrgus</t>
  </si>
  <si>
    <t>kõned teistesse mobiilivõrkudesse</t>
  </si>
  <si>
    <t>kõned Eestist Soome mobiilivõrku</t>
  </si>
  <si>
    <t>kokku:</t>
  </si>
  <si>
    <t>TEL NR: 53xxxxxx</t>
  </si>
  <si>
    <t>ARVE NR B07XXXXXXXXX kokku:</t>
  </si>
  <si>
    <t>ARVE NR B07XXXXXXXXX</t>
  </si>
  <si>
    <t>Kuupäev</t>
  </si>
  <si>
    <t>koondarve</t>
  </si>
  <si>
    <t>viitenumber</t>
  </si>
  <si>
    <t>tähtaeg</t>
  </si>
  <si>
    <t>hansapank</t>
  </si>
  <si>
    <t>ühispank</t>
  </si>
  <si>
    <t>sampo pank</t>
  </si>
  <si>
    <t>nordea pank</t>
  </si>
  <si>
    <t>K123456789</t>
  </si>
  <si>
    <t>2210xxxxxxxxxx</t>
  </si>
  <si>
    <t>33xxxxxxxxxxxx</t>
  </si>
  <si>
    <t>100xxxxxxxxxxx</t>
  </si>
  <si>
    <t>17xxxxxxxxxxx</t>
  </si>
  <si>
    <t>Arveperiood: 01.10. 2009-31.10.2009</t>
  </si>
  <si>
    <t>kokku</t>
  </si>
  <si>
    <t>Kuulub tasumisele:</t>
  </si>
  <si>
    <t>kaste</t>
  </si>
  <si>
    <t>kastis puuvilju</t>
  </si>
  <si>
    <t>kasti hind</t>
  </si>
  <si>
    <t>puuvilja hind</t>
  </si>
  <si>
    <t>kastide hind kokku</t>
  </si>
  <si>
    <t>õunad sort1</t>
  </si>
  <si>
    <t>ploomid</t>
  </si>
  <si>
    <t>pirnid</t>
  </si>
  <si>
    <t>banaanid</t>
  </si>
  <si>
    <t>PUUVILJAD</t>
  </si>
  <si>
    <t>õunad sort2</t>
  </si>
  <si>
    <t>õunad sort3</t>
  </si>
  <si>
    <t>õunad sort4</t>
  </si>
  <si>
    <t>õunad sort5</t>
  </si>
  <si>
    <t>õunad sort6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</si>
</sst>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\-yy"/>
    <numFmt numFmtId="165" formatCode="dd\-mmm\-yy"/>
    <numFmt numFmtId="166" formatCode="mmm\-yy"/>
    <numFmt numFmtId="167" formatCode="mmmm\-yy"/>
    <numFmt numFmtId="168" formatCode="mm/dd/yy"/>
    <numFmt numFmtId="169" formatCode="m/d/yy"/>
    <numFmt numFmtId="170" formatCode="m/d"/>
    <numFmt numFmtId="171" formatCode="m/d/yy\ h:mm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[$-425]d\.\ mmmm\ yyyy&quot;. a.&quot;"/>
    <numFmt numFmtId="181" formatCode="_-* #,##0.0\ _k_r_-;\-* #,##0.0\ _k_r_-;_-* &quot;-&quot;??\ _k_r_-;_-@_-"/>
    <numFmt numFmtId="182" formatCode="_-* #,##0.00\ [$€-1]_-;\-* #,##0.00\ [$€-1]_-;_-* &quot;-&quot;??\ [$€-1]_-"/>
    <numFmt numFmtId="183" formatCode="#,##0.00\ [$kr-425]"/>
    <numFmt numFmtId="184" formatCode="#,##0.00\ &quot;kr&quot;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8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2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" fontId="18" fillId="22" borderId="25" xfId="0" applyNumberFormat="1" applyFont="1" applyFill="1" applyBorder="1" applyAlignment="1">
      <alignment horizontal="center" vertical="center"/>
    </xf>
    <xf numFmtId="0" fontId="18" fillId="22" borderId="26" xfId="0" applyFont="1" applyFill="1" applyBorder="1" applyAlignment="1">
      <alignment horizontal="center" vertical="center"/>
    </xf>
    <xf numFmtId="16" fontId="18" fillId="22" borderId="27" xfId="0" applyNumberFormat="1" applyFont="1" applyFill="1" applyBorder="1" applyAlignment="1">
      <alignment horizontal="center" vertical="center"/>
    </xf>
    <xf numFmtId="0" fontId="18" fillId="22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0" xfId="0" applyAlignment="1">
      <alignment horizontal="center" vertical="center" textRotation="90"/>
    </xf>
    <xf numFmtId="16" fontId="0" fillId="22" borderId="10" xfId="0" applyNumberFormat="1" applyFill="1" applyBorder="1" applyAlignment="1">
      <alignment horizontal="center" vertical="center" textRotation="90"/>
    </xf>
    <xf numFmtId="0" fontId="0" fillId="25" borderId="10" xfId="0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6" borderId="10" xfId="0" applyFill="1" applyBorder="1" applyAlignment="1">
      <alignment/>
    </xf>
    <xf numFmtId="0" fontId="0" fillId="24" borderId="10" xfId="0" applyFill="1" applyBorder="1" applyAlignment="1">
      <alignment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>
      <alignment horizontal="center"/>
    </xf>
    <xf numFmtId="1" fontId="20" fillId="26" borderId="10" xfId="0" applyNumberFormat="1" applyFont="1" applyFill="1" applyBorder="1" applyAlignment="1">
      <alignment horizontal="center"/>
    </xf>
    <xf numFmtId="2" fontId="0" fillId="0" borderId="0" xfId="42" applyNumberFormat="1" applyFill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172" fontId="21" fillId="27" borderId="0" xfId="0" applyNumberFormat="1" applyFont="1" applyFill="1" applyBorder="1" applyAlignment="1">
      <alignment/>
    </xf>
    <xf numFmtId="172" fontId="21" fillId="27" borderId="29" xfId="0" applyNumberFormat="1" applyFont="1" applyFill="1" applyBorder="1" applyAlignment="1">
      <alignment/>
    </xf>
    <xf numFmtId="0" fontId="21" fillId="28" borderId="19" xfId="0" applyFont="1" applyFill="1" applyBorder="1" applyAlignment="1">
      <alignment/>
    </xf>
    <xf numFmtId="49" fontId="22" fillId="27" borderId="30" xfId="0" applyNumberFormat="1" applyFont="1" applyFill="1" applyBorder="1" applyAlignment="1">
      <alignment horizontal="left"/>
    </xf>
    <xf numFmtId="172" fontId="21" fillId="29" borderId="31" xfId="0" applyNumberFormat="1" applyFont="1" applyFill="1" applyBorder="1" applyAlignment="1">
      <alignment/>
    </xf>
    <xf numFmtId="172" fontId="21" fillId="29" borderId="32" xfId="0" applyNumberFormat="1" applyFont="1" applyFill="1" applyBorder="1" applyAlignment="1">
      <alignment/>
    </xf>
    <xf numFmtId="49" fontId="22" fillId="29" borderId="25" xfId="0" applyNumberFormat="1" applyFont="1" applyFill="1" applyBorder="1" applyAlignment="1">
      <alignment horizontal="left"/>
    </xf>
    <xf numFmtId="17" fontId="23" fillId="28" borderId="33" xfId="0" applyNumberFormat="1" applyFont="1" applyFill="1" applyBorder="1" applyAlignment="1">
      <alignment horizontal="right"/>
    </xf>
    <xf numFmtId="17" fontId="23" fillId="28" borderId="34" xfId="0" applyNumberFormat="1" applyFont="1" applyFill="1" applyBorder="1" applyAlignment="1">
      <alignment horizontal="right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82" fontId="0" fillId="0" borderId="0" xfId="46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center"/>
    </xf>
    <xf numFmtId="184" fontId="0" fillId="22" borderId="10" xfId="0" applyNumberFormat="1" applyFill="1" applyBorder="1" applyAlignment="1">
      <alignment horizontal="center"/>
    </xf>
    <xf numFmtId="184" fontId="0" fillId="25" borderId="10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84" fontId="20" fillId="25" borderId="45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22" borderId="38" xfId="0" applyFill="1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84" fontId="0" fillId="22" borderId="38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6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4" fontId="0" fillId="0" borderId="51" xfId="0" applyNumberFormat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0" xfId="0" applyBorder="1" applyAlignment="1">
      <alignment/>
    </xf>
    <xf numFmtId="0" fontId="0" fillId="0" borderId="5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Tunnistus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055"/>
          <c:w val="0.816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'tunnistus + tulpdiagramm'!$C$1</c:f>
              <c:strCache>
                <c:ptCount val="1"/>
                <c:pt idx="0">
                  <c:v>I veerand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'tunnistus + tulpdiagramm'!$B$2:$B$19</c:f>
              <c:strCache/>
            </c:strRef>
          </c:cat>
          <c:val>
            <c:numRef>
              <c:f>'tunnistus + tulpdiagramm'!$C$2:$C$19</c:f>
              <c:numCache/>
            </c:numRef>
          </c:val>
        </c:ser>
        <c:ser>
          <c:idx val="1"/>
          <c:order val="1"/>
          <c:tx>
            <c:strRef>
              <c:f>'tunnistus + tulpdiagramm'!$D$1</c:f>
              <c:strCache>
                <c:ptCount val="1"/>
                <c:pt idx="0">
                  <c:v>II veerand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'tunnistus + tulpdiagramm'!$B$2:$B$19</c:f>
              <c:strCache/>
            </c:strRef>
          </c:cat>
          <c:val>
            <c:numRef>
              <c:f>'tunnistus + tulpdiagramm'!$D$2:$D$19</c:f>
              <c:numCache/>
            </c:numRef>
          </c:val>
        </c:ser>
        <c:axId val="46279482"/>
        <c:axId val="13862155"/>
      </c:bar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õppeaine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hinne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Üür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45"/>
          <c:w val="0.803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'üür + joondiagramm'!$C$2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'üür + joondiagramm'!$B$3:$B$14</c:f>
              <c:strCache/>
            </c:strRef>
          </c:cat>
          <c:val>
            <c:numRef>
              <c:f>'üür + joondiagramm'!$C$3:$C$14</c:f>
              <c:numCache/>
            </c:numRef>
          </c:val>
          <c:smooth val="0"/>
        </c:ser>
        <c:ser>
          <c:idx val="1"/>
          <c:order val="1"/>
          <c:tx>
            <c:strRef>
              <c:f>'üür + joondiagramm'!$D$2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'üür + joondiagramm'!$B$3:$B$14</c:f>
              <c:strCache/>
            </c:strRef>
          </c:cat>
          <c:val>
            <c:numRef>
              <c:f>'üür + joondiagramm'!$D$3:$D$14</c:f>
              <c:numCache/>
            </c:numRef>
          </c:val>
          <c:smooth val="0"/>
        </c:ser>
        <c:ser>
          <c:idx val="2"/>
          <c:order val="2"/>
          <c:tx>
            <c:strRef>
              <c:f>'üür + joondiagramm'!$E$2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'üür + joondiagramm'!$B$3:$B$14</c:f>
              <c:strCache/>
            </c:strRef>
          </c:cat>
          <c:val>
            <c:numRef>
              <c:f>'üür + joondiagramm'!$E$3:$E$14</c:f>
              <c:numCache/>
            </c:numRef>
          </c:val>
          <c:smooth val="0"/>
        </c:ser>
        <c:ser>
          <c:idx val="3"/>
          <c:order val="3"/>
          <c:tx>
            <c:strRef>
              <c:f>'üür + joondiagramm'!$F$2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'üür + joondiagramm'!$B$3:$B$14</c:f>
              <c:strCache/>
            </c:strRef>
          </c:cat>
          <c:val>
            <c:numRef>
              <c:f>'üür + joondiagramm'!$F$3:$F$14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Arve suurus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30775"/>
          <c:w val="0.1345"/>
          <c:h val="0.29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2007 aastal tarbitud vesi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veenäidud!$B$1</c:f>
              <c:strCache>
                <c:ptCount val="1"/>
                <c:pt idx="0">
                  <c:v>külm vesi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veenäidud!$A$2:$A$13</c:f>
              <c:strCache/>
            </c:strRef>
          </c:cat>
          <c:val>
            <c:numRef>
              <c:f>veenäidud!$B$2:$B$13</c:f>
              <c:numCache/>
            </c:numRef>
          </c:val>
          <c:smooth val="0"/>
        </c:ser>
        <c:ser>
          <c:idx val="1"/>
          <c:order val="1"/>
          <c:tx>
            <c:strRef>
              <c:f>veenäidud!$C$1</c:f>
              <c:strCache>
                <c:ptCount val="1"/>
                <c:pt idx="0">
                  <c:v>soe vesi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veenäidud!$A$2:$A$13</c:f>
              <c:strCache/>
            </c:strRef>
          </c:cat>
          <c:val>
            <c:numRef>
              <c:f>veenäidud!$C$2:$C$13</c:f>
              <c:numCache/>
            </c:numRef>
          </c:val>
          <c:smooth val="0"/>
        </c:ser>
        <c:axId val="39181486"/>
        <c:axId val="17089055"/>
      </c:line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kuu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auto val="1"/>
        <c:lblOffset val="100"/>
        <c:noMultiLvlLbl val="0"/>
      </c:cat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kogus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Koogi maksumus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retsept!$A$7:$A$13</c:f>
              <c:strCache/>
            </c:strRef>
          </c:cat>
          <c:val>
            <c:numRef>
              <c:f>retsept!$E$7:$E$13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Käibemaksu osa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#,##0.00\ &quot;kr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kr&quot;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arve!$E$14:$E$15</c:f>
              <c:strCache/>
            </c:strRef>
          </c:cat>
          <c:val>
            <c:numRef>
              <c:f>arve!$G$14:$G$15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märts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viitamine!$A$1:$A$2</c:f>
              <c:strCache>
                <c:ptCount val="2"/>
                <c:pt idx="0">
                  <c:v>TEL NR: 52xxxxx</c:v>
                </c:pt>
                <c:pt idx="1">
                  <c:v>TEL NR: 53xxxxxx</c:v>
                </c:pt>
              </c:strCache>
            </c:strRef>
          </c:cat>
          <c:val>
            <c:numRef>
              <c:f>viitamine!$B$1:$B$2</c:f>
              <c:numCache>
                <c:ptCount val="2"/>
                <c:pt idx="0">
                  <c:v>242.64</c:v>
                </c:pt>
                <c:pt idx="1">
                  <c:v>48.924</c:v>
                </c:pt>
              </c:numCache>
            </c:numRef>
          </c:val>
        </c:ser>
        <c:axId val="19583768"/>
        <c:axId val="42036185"/>
      </c:bar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tel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arve summa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Puuviljad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puuviljad!$A$4:$A$12</c:f>
              <c:strCache/>
            </c:strRef>
          </c:cat>
          <c:val>
            <c:numRef>
              <c:f>puuviljad!$E$4:$E$12</c:f>
              <c:numCache/>
            </c:numRef>
          </c:val>
          <c:smooth val="0"/>
        </c:ser>
        <c:axId val="42781346"/>
        <c:axId val="49487795"/>
      </c:lineChart>
      <c:cat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puuvili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hind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133350</xdr:rowOff>
    </xdr:from>
    <xdr:to>
      <xdr:col>7</xdr:col>
      <xdr:colOff>485775</xdr:colOff>
      <xdr:row>40</xdr:row>
      <xdr:rowOff>57150</xdr:rowOff>
    </xdr:to>
    <xdr:graphicFrame>
      <xdr:nvGraphicFramePr>
        <xdr:cNvPr id="1" name="Chart 6"/>
        <xdr:cNvGraphicFramePr/>
      </xdr:nvGraphicFramePr>
      <xdr:xfrm>
        <a:off x="76200" y="3533775"/>
        <a:ext cx="47910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904875</xdr:colOff>
      <xdr:row>30</xdr:row>
      <xdr:rowOff>180975</xdr:rowOff>
    </xdr:to>
    <xdr:graphicFrame>
      <xdr:nvGraphicFramePr>
        <xdr:cNvPr id="1" name="Chart 7"/>
        <xdr:cNvGraphicFramePr/>
      </xdr:nvGraphicFramePr>
      <xdr:xfrm>
        <a:off x="0" y="4124325"/>
        <a:ext cx="5667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28575</xdr:rowOff>
    </xdr:from>
    <xdr:to>
      <xdr:col>7</xdr:col>
      <xdr:colOff>28575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19050" y="3105150"/>
        <a:ext cx="42767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6</xdr:col>
      <xdr:colOff>676275</xdr:colOff>
      <xdr:row>38</xdr:row>
      <xdr:rowOff>57150</xdr:rowOff>
    </xdr:to>
    <xdr:graphicFrame>
      <xdr:nvGraphicFramePr>
        <xdr:cNvPr id="1" name="Chart 6"/>
        <xdr:cNvGraphicFramePr/>
      </xdr:nvGraphicFramePr>
      <xdr:xfrm>
        <a:off x="47625" y="2886075"/>
        <a:ext cx="4819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76200</xdr:rowOff>
    </xdr:from>
    <xdr:to>
      <xdr:col>7</xdr:col>
      <xdr:colOff>381000</xdr:colOff>
      <xdr:row>39</xdr:row>
      <xdr:rowOff>123825</xdr:rowOff>
    </xdr:to>
    <xdr:graphicFrame>
      <xdr:nvGraphicFramePr>
        <xdr:cNvPr id="1" name="Chart 5"/>
        <xdr:cNvGraphicFramePr/>
      </xdr:nvGraphicFramePr>
      <xdr:xfrm>
        <a:off x="323850" y="3028950"/>
        <a:ext cx="47625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10</xdr:row>
      <xdr:rowOff>114300</xdr:rowOff>
    </xdr:from>
    <xdr:to>
      <xdr:col>10</xdr:col>
      <xdr:colOff>0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733550"/>
          <a:ext cx="3705225" cy="2257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19050</xdr:rowOff>
    </xdr:from>
    <xdr:to>
      <xdr:col>6</xdr:col>
      <xdr:colOff>533400</xdr:colOff>
      <xdr:row>40</xdr:row>
      <xdr:rowOff>19050</xdr:rowOff>
    </xdr:to>
    <xdr:graphicFrame>
      <xdr:nvGraphicFramePr>
        <xdr:cNvPr id="1" name="Chart 3"/>
        <xdr:cNvGraphicFramePr/>
      </xdr:nvGraphicFramePr>
      <xdr:xfrm>
        <a:off x="104775" y="2790825"/>
        <a:ext cx="5076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1"/>
  </sheetPr>
  <dimension ref="A1:J10"/>
  <sheetViews>
    <sheetView zoomScalePageLayoutView="0" workbookViewId="0" topLeftCell="A1">
      <selection activeCell="N5" sqref="N5"/>
    </sheetView>
  </sheetViews>
  <sheetFormatPr defaultColWidth="5.8515625" defaultRowHeight="24" customHeight="1"/>
  <cols>
    <col min="1" max="16384" width="5.7109375" style="2" customWidth="1"/>
  </cols>
  <sheetData>
    <row r="1" spans="2:9" ht="24" customHeight="1" thickBot="1"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53</v>
      </c>
    </row>
    <row r="2" spans="1:10" ht="24" customHeight="1">
      <c r="A2" s="2">
        <v>1</v>
      </c>
      <c r="B2" s="7"/>
      <c r="C2" s="8"/>
      <c r="D2" s="9"/>
      <c r="E2" s="8"/>
      <c r="F2" s="9"/>
      <c r="G2" s="8"/>
      <c r="H2" s="9"/>
      <c r="I2" s="10"/>
      <c r="J2" s="2">
        <v>1</v>
      </c>
    </row>
    <row r="3" spans="1:10" ht="24" customHeight="1">
      <c r="A3" s="2">
        <v>2</v>
      </c>
      <c r="B3" s="11"/>
      <c r="C3" s="5"/>
      <c r="D3" s="6"/>
      <c r="E3" s="5"/>
      <c r="F3" s="6"/>
      <c r="G3" s="5"/>
      <c r="H3" s="6"/>
      <c r="I3" s="12"/>
      <c r="J3" s="2">
        <v>2</v>
      </c>
    </row>
    <row r="4" spans="1:10" ht="24" customHeight="1">
      <c r="A4" s="2">
        <v>3</v>
      </c>
      <c r="B4" s="13"/>
      <c r="C4" s="6"/>
      <c r="D4" s="5"/>
      <c r="E4" s="6"/>
      <c r="F4" s="5"/>
      <c r="G4" s="6"/>
      <c r="H4" s="5"/>
      <c r="I4" s="14"/>
      <c r="J4" s="2">
        <v>3</v>
      </c>
    </row>
    <row r="5" spans="1:10" ht="24" customHeight="1">
      <c r="A5" s="2">
        <v>4</v>
      </c>
      <c r="B5" s="11"/>
      <c r="C5" s="5"/>
      <c r="D5" s="6"/>
      <c r="E5" s="5"/>
      <c r="F5" s="6"/>
      <c r="G5" s="5"/>
      <c r="H5" s="6"/>
      <c r="I5" s="12"/>
      <c r="J5" s="2">
        <v>4</v>
      </c>
    </row>
    <row r="6" spans="1:10" ht="24" customHeight="1">
      <c r="A6" s="2">
        <v>5</v>
      </c>
      <c r="B6" s="13"/>
      <c r="C6" s="6"/>
      <c r="D6" s="5"/>
      <c r="E6" s="6"/>
      <c r="F6" s="5"/>
      <c r="G6" s="6"/>
      <c r="H6" s="5"/>
      <c r="I6" s="14"/>
      <c r="J6" s="2">
        <v>5</v>
      </c>
    </row>
    <row r="7" spans="1:10" ht="24" customHeight="1">
      <c r="A7" s="2">
        <v>6</v>
      </c>
      <c r="B7" s="11"/>
      <c r="C7" s="5"/>
      <c r="D7" s="6"/>
      <c r="E7" s="5"/>
      <c r="F7" s="6"/>
      <c r="G7" s="5"/>
      <c r="H7" s="6"/>
      <c r="I7" s="12"/>
      <c r="J7" s="2">
        <v>6</v>
      </c>
    </row>
    <row r="8" spans="1:10" ht="24" customHeight="1">
      <c r="A8" s="2">
        <v>7</v>
      </c>
      <c r="B8" s="13"/>
      <c r="C8" s="6"/>
      <c r="D8" s="5"/>
      <c r="E8" s="6"/>
      <c r="F8" s="5"/>
      <c r="G8" s="6"/>
      <c r="H8" s="5"/>
      <c r="I8" s="14"/>
      <c r="J8" s="2">
        <v>7</v>
      </c>
    </row>
    <row r="9" spans="1:10" ht="24" customHeight="1" thickBot="1">
      <c r="A9" s="2">
        <v>8</v>
      </c>
      <c r="B9" s="15"/>
      <c r="C9" s="16"/>
      <c r="D9" s="17"/>
      <c r="E9" s="16"/>
      <c r="F9" s="17"/>
      <c r="G9" s="16"/>
      <c r="H9" s="17"/>
      <c r="I9" s="18"/>
      <c r="J9" s="2">
        <v>8</v>
      </c>
    </row>
    <row r="10" spans="2:9" ht="24" customHeight="1"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B3:I8"/>
  <sheetViews>
    <sheetView workbookViewId="0" topLeftCell="A4">
      <selection activeCell="F11" sqref="F11"/>
    </sheetView>
  </sheetViews>
  <sheetFormatPr defaultColWidth="9.140625" defaultRowHeight="12.75"/>
  <sheetData>
    <row r="3" spans="2:9" ht="12.75">
      <c r="B3" s="93" t="s">
        <v>90</v>
      </c>
      <c r="C3" s="94"/>
      <c r="D3" s="94"/>
      <c r="E3" s="94"/>
      <c r="F3" s="94"/>
      <c r="G3" s="94"/>
      <c r="H3" s="94"/>
      <c r="I3" s="94"/>
    </row>
    <row r="4" spans="2:9" ht="12.75">
      <c r="B4" s="36"/>
      <c r="C4" s="32" t="s">
        <v>91</v>
      </c>
      <c r="D4" s="32" t="s">
        <v>92</v>
      </c>
      <c r="E4" s="32" t="s">
        <v>93</v>
      </c>
      <c r="F4" s="32" t="s">
        <v>94</v>
      </c>
      <c r="G4" s="32" t="s">
        <v>95</v>
      </c>
      <c r="H4" s="32" t="s">
        <v>96</v>
      </c>
      <c r="I4" s="32" t="s">
        <v>21</v>
      </c>
    </row>
    <row r="5" spans="2:9" ht="12.75">
      <c r="B5" s="33" t="s">
        <v>97</v>
      </c>
      <c r="C5" s="63">
        <v>5.6</v>
      </c>
      <c r="D5" s="63">
        <v>5.9</v>
      </c>
      <c r="E5" s="63">
        <v>6.2</v>
      </c>
      <c r="F5" s="63">
        <v>6.9</v>
      </c>
      <c r="G5" s="64">
        <f>MIN(C5:F5)</f>
        <v>5.6</v>
      </c>
      <c r="H5" s="64">
        <f>MAX(C5:F5)</f>
        <v>6.9</v>
      </c>
      <c r="I5" s="64">
        <f>AVERAGE(C5:F5)</f>
        <v>6.15</v>
      </c>
    </row>
    <row r="6" spans="2:9" ht="12.75">
      <c r="B6" s="33" t="s">
        <v>98</v>
      </c>
      <c r="C6" s="63">
        <v>7.5</v>
      </c>
      <c r="D6" s="63">
        <v>7.9</v>
      </c>
      <c r="E6" s="63">
        <v>6.5</v>
      </c>
      <c r="F6" s="63">
        <v>8.7</v>
      </c>
      <c r="G6" s="64">
        <f>MIN(C6:F6)</f>
        <v>6.5</v>
      </c>
      <c r="H6" s="64">
        <f>MAX(C6:F6)</f>
        <v>8.7</v>
      </c>
      <c r="I6" s="64">
        <f>AVERAGE(C6:F6)</f>
        <v>7.6499999999999995</v>
      </c>
    </row>
    <row r="7" spans="2:9" ht="12.75">
      <c r="B7" s="33" t="s">
        <v>99</v>
      </c>
      <c r="C7" s="63">
        <v>3.9</v>
      </c>
      <c r="D7" s="63">
        <v>4.9</v>
      </c>
      <c r="E7" s="63">
        <v>4.5</v>
      </c>
      <c r="F7" s="63">
        <v>4.95</v>
      </c>
      <c r="G7" s="64">
        <f>MIN(C7:F7)</f>
        <v>3.9</v>
      </c>
      <c r="H7" s="64">
        <f>MAX(C7:F7)</f>
        <v>4.95</v>
      </c>
      <c r="I7" s="64">
        <f>AVERAGE(C7:F7)</f>
        <v>4.5625</v>
      </c>
    </row>
    <row r="8" spans="2:9" ht="12.75">
      <c r="B8" s="36" t="s">
        <v>100</v>
      </c>
      <c r="C8" s="65">
        <f>SUM(C5:C7)</f>
        <v>17</v>
      </c>
      <c r="D8" s="65">
        <f aca="true" t="shared" si="0" ref="D8:I8">SUM(D5:D7)</f>
        <v>18.700000000000003</v>
      </c>
      <c r="E8" s="65">
        <f t="shared" si="0"/>
        <v>17.2</v>
      </c>
      <c r="F8" s="65">
        <f t="shared" si="0"/>
        <v>20.55</v>
      </c>
      <c r="G8" s="65">
        <f t="shared" si="0"/>
        <v>16</v>
      </c>
      <c r="H8" s="65">
        <f t="shared" si="0"/>
        <v>20.55</v>
      </c>
      <c r="I8" s="65">
        <f t="shared" si="0"/>
        <v>18.3625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G44" sqref="G44"/>
    </sheetView>
  </sheetViews>
  <sheetFormatPr defaultColWidth="9.140625" defaultRowHeight="12.75"/>
  <cols>
    <col min="5" max="5" width="9.57421875" style="0" customWidth="1"/>
    <col min="6" max="6" width="14.28125" style="0" customWidth="1"/>
    <col min="7" max="7" width="10.140625" style="0" bestFit="1" customWidth="1"/>
  </cols>
  <sheetData>
    <row r="2" spans="6:7" ht="12.75">
      <c r="F2" s="78" t="s">
        <v>101</v>
      </c>
      <c r="G2" s="79">
        <v>12345</v>
      </c>
    </row>
    <row r="3" spans="6:7" ht="12.75">
      <c r="F3" s="78" t="s">
        <v>113</v>
      </c>
      <c r="G3" s="80">
        <f ca="1">TODAY()</f>
        <v>40140</v>
      </c>
    </row>
    <row r="4" spans="6:7" ht="12.75">
      <c r="F4" s="78" t="s">
        <v>102</v>
      </c>
      <c r="G4" s="80">
        <f ca="1">TODAY()+14</f>
        <v>40154</v>
      </c>
    </row>
    <row r="5" ht="13.5" thickBot="1"/>
    <row r="6" spans="1:7" ht="13.5" thickBot="1">
      <c r="A6" s="95" t="s">
        <v>103</v>
      </c>
      <c r="B6" s="96"/>
      <c r="C6" s="96"/>
      <c r="D6" s="96"/>
      <c r="E6" s="71" t="s">
        <v>104</v>
      </c>
      <c r="F6" s="71" t="s">
        <v>105</v>
      </c>
      <c r="G6" s="72" t="s">
        <v>106</v>
      </c>
    </row>
    <row r="7" spans="1:7" ht="12.75">
      <c r="A7" s="97" t="s">
        <v>107</v>
      </c>
      <c r="B7" s="98"/>
      <c r="C7" s="98"/>
      <c r="D7" s="98"/>
      <c r="E7" s="70">
        <v>50</v>
      </c>
      <c r="F7" s="70">
        <f>E7*0.2</f>
        <v>10</v>
      </c>
      <c r="G7" s="73">
        <f>SUM(E7:F7)</f>
        <v>60</v>
      </c>
    </row>
    <row r="8" spans="1:7" ht="12.75">
      <c r="A8" s="99" t="s">
        <v>108</v>
      </c>
      <c r="B8" s="88"/>
      <c r="C8" s="88"/>
      <c r="D8" s="88"/>
      <c r="E8" s="29">
        <v>10</v>
      </c>
      <c r="F8" s="70">
        <f>E8*0.2</f>
        <v>2</v>
      </c>
      <c r="G8" s="73">
        <f>SUM(E8:F8)</f>
        <v>12</v>
      </c>
    </row>
    <row r="9" spans="1:7" ht="12.75">
      <c r="A9" s="99" t="s">
        <v>109</v>
      </c>
      <c r="B9" s="88"/>
      <c r="C9" s="88"/>
      <c r="D9" s="88"/>
      <c r="E9" s="29">
        <v>10</v>
      </c>
      <c r="F9" s="70">
        <f>E9*0.2</f>
        <v>2</v>
      </c>
      <c r="G9" s="73">
        <f>SUM(E9:F9)</f>
        <v>12</v>
      </c>
    </row>
    <row r="10" spans="1:7" ht="12.75">
      <c r="A10" s="102"/>
      <c r="B10" s="103"/>
      <c r="C10" s="103"/>
      <c r="D10" s="103"/>
      <c r="E10" s="29"/>
      <c r="F10" s="29"/>
      <c r="G10" s="73"/>
    </row>
    <row r="11" spans="1:7" ht="12.75">
      <c r="A11" s="102"/>
      <c r="B11" s="103"/>
      <c r="C11" s="103"/>
      <c r="D11" s="103"/>
      <c r="E11" s="29"/>
      <c r="F11" s="29"/>
      <c r="G11" s="73"/>
    </row>
    <row r="12" spans="1:7" ht="12.75">
      <c r="A12" s="102"/>
      <c r="B12" s="103"/>
      <c r="C12" s="103"/>
      <c r="D12" s="103"/>
      <c r="E12" s="29"/>
      <c r="F12" s="29"/>
      <c r="G12" s="73"/>
    </row>
    <row r="13" spans="1:7" ht="13.5" thickBot="1">
      <c r="A13" s="104"/>
      <c r="B13" s="105"/>
      <c r="C13" s="105"/>
      <c r="D13" s="105"/>
      <c r="E13" s="74"/>
      <c r="F13" s="74"/>
      <c r="G13" s="73"/>
    </row>
    <row r="14" spans="5:7" ht="12.75">
      <c r="E14" s="121" t="s">
        <v>110</v>
      </c>
      <c r="F14" s="122"/>
      <c r="G14" s="75">
        <f>SUM(E7:E13)</f>
        <v>70</v>
      </c>
    </row>
    <row r="15" spans="5:7" ht="12.75">
      <c r="E15" s="123" t="s">
        <v>111</v>
      </c>
      <c r="F15" s="124"/>
      <c r="G15" s="76">
        <f>SUM(F7:F13)</f>
        <v>14</v>
      </c>
    </row>
    <row r="16" spans="5:7" ht="13.5" thickBot="1">
      <c r="E16" s="100" t="s">
        <v>112</v>
      </c>
      <c r="F16" s="101"/>
      <c r="G16" s="77">
        <f>SUM(G7:G13)</f>
        <v>84</v>
      </c>
    </row>
    <row r="17" spans="5:6" ht="12.75">
      <c r="E17" s="69"/>
      <c r="F17" s="69"/>
    </row>
  </sheetData>
  <mergeCells count="9">
    <mergeCell ref="E16:F16"/>
    <mergeCell ref="A10:D10"/>
    <mergeCell ref="A11:D11"/>
    <mergeCell ref="A12:D12"/>
    <mergeCell ref="A13:D13"/>
    <mergeCell ref="A6:D6"/>
    <mergeCell ref="A7:D7"/>
    <mergeCell ref="A8:D8"/>
    <mergeCell ref="A9:D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9.140625" defaultRowHeight="12.75"/>
  <cols>
    <col min="1" max="1" width="16.7109375" style="0" bestFit="1" customWidth="1"/>
  </cols>
  <sheetData>
    <row r="1" spans="1:2" ht="12.75">
      <c r="A1" t="str">
        <f>'emt arve'!A16</f>
        <v>TEL NR: 52xxxxx</v>
      </c>
      <c r="B1" s="120">
        <f>'emt arve'!D23</f>
        <v>242.64</v>
      </c>
    </row>
    <row r="2" spans="1:2" ht="12.75">
      <c r="A2" t="str">
        <f>'emt arve'!A25</f>
        <v>TEL NR: 53xxxxxx</v>
      </c>
      <c r="B2" s="120">
        <f>'emt arve'!D28</f>
        <v>48.924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8" sqref="D28"/>
    </sheetView>
  </sheetViews>
  <sheetFormatPr defaultColWidth="9.140625" defaultRowHeight="12.75"/>
  <cols>
    <col min="1" max="1" width="31.8515625" style="0" bestFit="1" customWidth="1"/>
    <col min="2" max="2" width="17.00390625" style="0" bestFit="1" customWidth="1"/>
    <col min="3" max="3" width="13.421875" style="0" customWidth="1"/>
    <col min="4" max="4" width="10.00390625" style="0" customWidth="1"/>
  </cols>
  <sheetData>
    <row r="1" spans="2:4" ht="12.75">
      <c r="B1" s="106" t="s">
        <v>123</v>
      </c>
      <c r="C1" s="107"/>
      <c r="D1" s="108"/>
    </row>
    <row r="3" spans="2:4" ht="12.75">
      <c r="B3" s="66" t="s">
        <v>124</v>
      </c>
      <c r="C3" s="111">
        <f ca="1">TODAY()</f>
        <v>40140</v>
      </c>
      <c r="D3" s="112"/>
    </row>
    <row r="4" spans="2:4" ht="12.75">
      <c r="B4" s="67" t="s">
        <v>125</v>
      </c>
      <c r="C4" s="113" t="s">
        <v>132</v>
      </c>
      <c r="D4" s="114"/>
    </row>
    <row r="5" spans="2:4" ht="12.75">
      <c r="B5" s="67" t="s">
        <v>126</v>
      </c>
      <c r="C5" s="113">
        <v>123456789</v>
      </c>
      <c r="D5" s="114"/>
    </row>
    <row r="6" spans="2:4" ht="12.75">
      <c r="B6" s="67" t="s">
        <v>127</v>
      </c>
      <c r="C6" s="115">
        <f ca="1">TODAY()+14</f>
        <v>40154</v>
      </c>
      <c r="D6" s="116"/>
    </row>
    <row r="7" spans="2:4" ht="12.75">
      <c r="B7" s="67" t="s">
        <v>128</v>
      </c>
      <c r="C7" s="113" t="s">
        <v>133</v>
      </c>
      <c r="D7" s="114"/>
    </row>
    <row r="8" spans="2:4" ht="12.75">
      <c r="B8" s="67" t="s">
        <v>129</v>
      </c>
      <c r="C8" s="113" t="s">
        <v>135</v>
      </c>
      <c r="D8" s="114"/>
    </row>
    <row r="9" spans="2:4" ht="12.75">
      <c r="B9" s="67" t="s">
        <v>130</v>
      </c>
      <c r="C9" s="113" t="s">
        <v>134</v>
      </c>
      <c r="D9" s="114"/>
    </row>
    <row r="10" spans="2:4" ht="12.75">
      <c r="B10" s="68" t="s">
        <v>131</v>
      </c>
      <c r="C10" s="117" t="s">
        <v>136</v>
      </c>
      <c r="D10" s="118"/>
    </row>
    <row r="12" spans="2:4" ht="12.75">
      <c r="B12" s="109" t="s">
        <v>139</v>
      </c>
      <c r="C12" s="110"/>
      <c r="D12" s="82">
        <f>D30</f>
        <v>291.56399999999996</v>
      </c>
    </row>
    <row r="14" spans="1:4" ht="12.75">
      <c r="A14" t="s">
        <v>137</v>
      </c>
      <c r="B14" s="1" t="s">
        <v>100</v>
      </c>
      <c r="C14" s="1" t="s">
        <v>105</v>
      </c>
      <c r="D14" s="1" t="s">
        <v>138</v>
      </c>
    </row>
    <row r="16" ht="12.75">
      <c r="A16" s="81" t="s">
        <v>114</v>
      </c>
    </row>
    <row r="17" spans="1:4" ht="12.75">
      <c r="A17" t="s">
        <v>115</v>
      </c>
      <c r="B17" s="83">
        <v>50</v>
      </c>
      <c r="C17" s="83">
        <f>B17*0.2</f>
        <v>10</v>
      </c>
      <c r="D17" s="83">
        <f>B17+C17</f>
        <v>60</v>
      </c>
    </row>
    <row r="18" spans="1:4" ht="12.75">
      <c r="A18" t="s">
        <v>116</v>
      </c>
      <c r="B18" s="83">
        <v>68.07</v>
      </c>
      <c r="C18" s="83">
        <f>B18*0.2</f>
        <v>13.613999999999999</v>
      </c>
      <c r="D18" s="83">
        <f>B18+C18</f>
        <v>81.684</v>
      </c>
    </row>
    <row r="19" spans="1:4" ht="12.75">
      <c r="A19" t="s">
        <v>117</v>
      </c>
      <c r="B19" s="83">
        <v>15</v>
      </c>
      <c r="C19" s="83">
        <f>B19*0.2</f>
        <v>3</v>
      </c>
      <c r="D19" s="83">
        <f>B19+C19</f>
        <v>18</v>
      </c>
    </row>
    <row r="20" spans="1:4" ht="12.75">
      <c r="A20" t="s">
        <v>118</v>
      </c>
      <c r="B20" s="83">
        <v>60.61</v>
      </c>
      <c r="C20" s="83">
        <f>B20*0.2</f>
        <v>12.122</v>
      </c>
      <c r="D20" s="83">
        <f>B20+C20</f>
        <v>72.732</v>
      </c>
    </row>
    <row r="21" spans="1:4" ht="12.75">
      <c r="A21" t="s">
        <v>119</v>
      </c>
      <c r="B21" s="83">
        <v>8.52</v>
      </c>
      <c r="C21" s="83">
        <f>B21*0.2</f>
        <v>1.704</v>
      </c>
      <c r="D21" s="83">
        <f>B21+C21</f>
        <v>10.224</v>
      </c>
    </row>
    <row r="22" spans="2:4" ht="12.75">
      <c r="B22" s="83"/>
      <c r="C22" s="83"/>
      <c r="D22" s="83"/>
    </row>
    <row r="23" spans="1:4" ht="12.75">
      <c r="A23" s="78" t="s">
        <v>120</v>
      </c>
      <c r="B23" s="84">
        <f>SUM(B17:B21)</f>
        <v>202.20000000000002</v>
      </c>
      <c r="C23" s="84">
        <f>SUM(C17:C21)</f>
        <v>40.44</v>
      </c>
      <c r="D23" s="84">
        <f>SUM(D17:D21)</f>
        <v>242.64</v>
      </c>
    </row>
    <row r="24" spans="2:4" ht="12.75">
      <c r="B24" s="83"/>
      <c r="C24" s="83"/>
      <c r="D24" s="83"/>
    </row>
    <row r="25" spans="1:4" ht="12.75">
      <c r="A25" s="81" t="s">
        <v>121</v>
      </c>
      <c r="B25" s="83"/>
      <c r="C25" s="83"/>
      <c r="D25" s="83"/>
    </row>
    <row r="26" spans="1:4" ht="12.75">
      <c r="A26" t="s">
        <v>116</v>
      </c>
      <c r="B26" s="83">
        <v>36.85</v>
      </c>
      <c r="C26" s="83">
        <f>B26*0.2</f>
        <v>7.370000000000001</v>
      </c>
      <c r="D26" s="83">
        <f>B26+C26</f>
        <v>44.22</v>
      </c>
    </row>
    <row r="27" spans="1:4" ht="12.75">
      <c r="A27" t="s">
        <v>118</v>
      </c>
      <c r="B27" s="83">
        <v>3.92</v>
      </c>
      <c r="C27" s="83">
        <f>B27*0.2</f>
        <v>0.784</v>
      </c>
      <c r="D27" s="83">
        <f>B27+C27</f>
        <v>4.704</v>
      </c>
    </row>
    <row r="28" spans="1:4" ht="12.75">
      <c r="A28" s="79" t="s">
        <v>120</v>
      </c>
      <c r="B28" s="84">
        <f>SUM(B26:B27)</f>
        <v>40.77</v>
      </c>
      <c r="C28" s="84">
        <f>SUM(C26:C27)</f>
        <v>8.154000000000002</v>
      </c>
      <c r="D28" s="84">
        <f>SUM(D26:D27)</f>
        <v>48.924</v>
      </c>
    </row>
    <row r="29" spans="2:4" ht="12.75">
      <c r="B29" s="83"/>
      <c r="C29" s="83"/>
      <c r="D29" s="83"/>
    </row>
    <row r="30" spans="1:4" ht="12.75">
      <c r="A30" s="81" t="s">
        <v>122</v>
      </c>
      <c r="B30" s="84">
        <f>B28+B23</f>
        <v>242.97000000000003</v>
      </c>
      <c r="C30" s="84">
        <f>C23+C28</f>
        <v>48.594</v>
      </c>
      <c r="D30" s="84">
        <f>D23+D28</f>
        <v>291.56399999999996</v>
      </c>
    </row>
  </sheetData>
  <mergeCells count="10">
    <mergeCell ref="B1:D1"/>
    <mergeCell ref="B12:C12"/>
    <mergeCell ref="C3:D3"/>
    <mergeCell ref="C4:D4"/>
    <mergeCell ref="C5:D5"/>
    <mergeCell ref="C7:D7"/>
    <mergeCell ref="C6:D6"/>
    <mergeCell ref="C8:D8"/>
    <mergeCell ref="C9:D9"/>
    <mergeCell ref="C10:D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2" sqref="A2:F2"/>
    </sheetView>
  </sheetViews>
  <sheetFormatPr defaultColWidth="9.140625" defaultRowHeight="12.75"/>
  <cols>
    <col min="1" max="1" width="12.140625" style="0" customWidth="1"/>
    <col min="2" max="2" width="10.00390625" style="0" customWidth="1"/>
    <col min="3" max="3" width="11.140625" style="0" customWidth="1"/>
    <col min="4" max="4" width="10.7109375" style="0" customWidth="1"/>
    <col min="5" max="5" width="10.8515625" style="0" customWidth="1"/>
    <col min="6" max="6" width="14.8515625" style="0" customWidth="1"/>
  </cols>
  <sheetData>
    <row r="1" ht="12" customHeight="1"/>
    <row r="2" spans="1:7" ht="15.75" customHeight="1">
      <c r="A2" s="109" t="s">
        <v>149</v>
      </c>
      <c r="B2" s="110"/>
      <c r="C2" s="110"/>
      <c r="D2" s="110"/>
      <c r="E2" s="110"/>
      <c r="F2" s="119"/>
      <c r="G2" s="49"/>
    </row>
    <row r="3" spans="1:6" ht="37.5" customHeight="1">
      <c r="A3" s="36"/>
      <c r="B3" s="86" t="s">
        <v>140</v>
      </c>
      <c r="C3" s="86" t="s">
        <v>141</v>
      </c>
      <c r="D3" s="86" t="s">
        <v>142</v>
      </c>
      <c r="E3" s="86" t="s">
        <v>143</v>
      </c>
      <c r="F3" s="86" t="s">
        <v>144</v>
      </c>
    </row>
    <row r="4" spans="1:6" ht="12.75">
      <c r="A4" s="4" t="s">
        <v>145</v>
      </c>
      <c r="B4" s="29">
        <v>34</v>
      </c>
      <c r="C4" s="29">
        <v>12</v>
      </c>
      <c r="D4" s="63">
        <v>30</v>
      </c>
      <c r="E4" s="63">
        <f>D4/C4</f>
        <v>2.5</v>
      </c>
      <c r="F4" s="63">
        <f>B4*D4</f>
        <v>1020</v>
      </c>
    </row>
    <row r="5" spans="1:6" ht="12.75">
      <c r="A5" s="4" t="s">
        <v>150</v>
      </c>
      <c r="B5" s="29">
        <v>26</v>
      </c>
      <c r="C5" s="29">
        <v>35</v>
      </c>
      <c r="D5" s="63">
        <v>20</v>
      </c>
      <c r="E5" s="63">
        <f aca="true" t="shared" si="0" ref="E5:E12">D5/C5</f>
        <v>0.5714285714285714</v>
      </c>
      <c r="F5" s="63">
        <f aca="true" t="shared" si="1" ref="F5:F12">B5*D5</f>
        <v>520</v>
      </c>
    </row>
    <row r="6" spans="1:6" ht="12.75">
      <c r="A6" s="4" t="s">
        <v>151</v>
      </c>
      <c r="B6" s="29">
        <v>23</v>
      </c>
      <c r="C6" s="29">
        <v>14</v>
      </c>
      <c r="D6" s="63">
        <v>24</v>
      </c>
      <c r="E6" s="63">
        <f t="shared" si="0"/>
        <v>1.7142857142857142</v>
      </c>
      <c r="F6" s="63">
        <f t="shared" si="1"/>
        <v>552</v>
      </c>
    </row>
    <row r="7" spans="1:6" ht="12.75">
      <c r="A7" s="4" t="s">
        <v>152</v>
      </c>
      <c r="B7" s="29">
        <v>67</v>
      </c>
      <c r="C7" s="29">
        <v>50</v>
      </c>
      <c r="D7" s="63">
        <v>25</v>
      </c>
      <c r="E7" s="63">
        <f t="shared" si="0"/>
        <v>0.5</v>
      </c>
      <c r="F7" s="63">
        <f t="shared" si="1"/>
        <v>1675</v>
      </c>
    </row>
    <row r="8" spans="1:6" ht="12.75">
      <c r="A8" s="4" t="s">
        <v>153</v>
      </c>
      <c r="B8" s="29">
        <v>23</v>
      </c>
      <c r="C8" s="29">
        <v>14</v>
      </c>
      <c r="D8" s="63">
        <v>12</v>
      </c>
      <c r="E8" s="63">
        <f t="shared" si="0"/>
        <v>0.8571428571428571</v>
      </c>
      <c r="F8" s="63">
        <f t="shared" si="1"/>
        <v>276</v>
      </c>
    </row>
    <row r="9" spans="1:6" ht="12.75">
      <c r="A9" s="4" t="s">
        <v>154</v>
      </c>
      <c r="B9" s="29">
        <v>4</v>
      </c>
      <c r="C9" s="29">
        <v>14</v>
      </c>
      <c r="D9" s="63">
        <v>63</v>
      </c>
      <c r="E9" s="63">
        <f t="shared" si="0"/>
        <v>4.5</v>
      </c>
      <c r="F9" s="63">
        <f t="shared" si="1"/>
        <v>252</v>
      </c>
    </row>
    <row r="10" spans="1:6" ht="12.75">
      <c r="A10" s="4" t="s">
        <v>146</v>
      </c>
      <c r="B10" s="29">
        <v>12</v>
      </c>
      <c r="C10" s="29">
        <v>34</v>
      </c>
      <c r="D10" s="63">
        <v>12</v>
      </c>
      <c r="E10" s="63">
        <f t="shared" si="0"/>
        <v>0.35294117647058826</v>
      </c>
      <c r="F10" s="63">
        <f t="shared" si="1"/>
        <v>144</v>
      </c>
    </row>
    <row r="11" spans="1:6" ht="12.75">
      <c r="A11" s="4" t="s">
        <v>147</v>
      </c>
      <c r="B11" s="29">
        <v>45</v>
      </c>
      <c r="C11" s="29">
        <v>12</v>
      </c>
      <c r="D11" s="63">
        <v>14</v>
      </c>
      <c r="E11" s="63">
        <f t="shared" si="0"/>
        <v>1.1666666666666667</v>
      </c>
      <c r="F11" s="63">
        <f t="shared" si="1"/>
        <v>630</v>
      </c>
    </row>
    <row r="12" spans="1:6" ht="12.75">
      <c r="A12" s="4" t="s">
        <v>148</v>
      </c>
      <c r="B12" s="29">
        <v>23</v>
      </c>
      <c r="C12" s="29">
        <v>15</v>
      </c>
      <c r="D12" s="63">
        <v>24</v>
      </c>
      <c r="E12" s="63">
        <f t="shared" si="0"/>
        <v>1.6</v>
      </c>
      <c r="F12" s="63">
        <f t="shared" si="1"/>
        <v>552</v>
      </c>
    </row>
    <row r="13" spans="1:6" ht="12.75">
      <c r="A13" s="85" t="s">
        <v>138</v>
      </c>
      <c r="B13" s="1"/>
      <c r="C13" s="1"/>
      <c r="D13" s="1"/>
      <c r="E13" s="87">
        <f>SUM(E4:E12)</f>
        <v>13.762464985994397</v>
      </c>
      <c r="F13" s="87">
        <f>SUM(F4:F12)</f>
        <v>5621</v>
      </c>
    </row>
    <row r="14" spans="1:6" ht="12.75">
      <c r="A14" s="33" t="s">
        <v>21</v>
      </c>
      <c r="B14" s="1"/>
      <c r="C14" s="1"/>
      <c r="D14" s="1"/>
      <c r="E14" s="64">
        <f>AVERAGE(E4:E12)</f>
        <v>1.5291627762215996</v>
      </c>
      <c r="F14" s="64">
        <f>AVERAGE(F4:F12)</f>
        <v>624.5555555555555</v>
      </c>
    </row>
  </sheetData>
  <mergeCells count="1"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B1:F35"/>
  <sheetViews>
    <sheetView zoomScale="75" zoomScaleNormal="75" zoomScalePageLayoutView="0" workbookViewId="0" topLeftCell="A1">
      <selection activeCell="G32" sqref="G32"/>
    </sheetView>
  </sheetViews>
  <sheetFormatPr defaultColWidth="9.140625" defaultRowHeight="22.5" customHeight="1"/>
  <cols>
    <col min="1" max="1" width="12.140625" style="0" customWidth="1"/>
    <col min="2" max="4" width="12.140625" style="1" customWidth="1"/>
    <col min="5" max="5" width="12.140625" style="0" customWidth="1"/>
    <col min="6" max="6" width="12.140625" style="1" customWidth="1"/>
    <col min="7" max="16384" width="12.140625" style="0" customWidth="1"/>
  </cols>
  <sheetData>
    <row r="1" spans="2:6" ht="22.5" customHeight="1" thickBot="1">
      <c r="B1"/>
      <c r="C1"/>
      <c r="D1"/>
      <c r="F1"/>
    </row>
    <row r="2" spans="2:6" ht="22.5" customHeight="1">
      <c r="B2" s="19">
        <v>39814</v>
      </c>
      <c r="C2" s="20" t="s">
        <v>50</v>
      </c>
      <c r="D2"/>
      <c r="F2"/>
    </row>
    <row r="3" spans="2:6" ht="22.5" customHeight="1">
      <c r="B3" s="21">
        <v>39815</v>
      </c>
      <c r="C3" s="22" t="s">
        <v>54</v>
      </c>
      <c r="D3"/>
      <c r="F3"/>
    </row>
    <row r="4" spans="2:6" ht="22.5" customHeight="1">
      <c r="B4" s="21">
        <v>39816</v>
      </c>
      <c r="C4" s="22" t="s">
        <v>55</v>
      </c>
      <c r="D4"/>
      <c r="F4"/>
    </row>
    <row r="5" spans="2:6" ht="22.5" customHeight="1">
      <c r="B5" s="21">
        <v>39817</v>
      </c>
      <c r="C5" s="22" t="s">
        <v>56</v>
      </c>
      <c r="D5"/>
      <c r="F5"/>
    </row>
    <row r="6" spans="2:6" ht="22.5" customHeight="1" thickBot="1">
      <c r="B6" s="23">
        <v>39818</v>
      </c>
      <c r="C6" s="24" t="s">
        <v>57</v>
      </c>
      <c r="D6"/>
      <c r="F6"/>
    </row>
    <row r="7" spans="2:6" ht="22.5" customHeight="1" thickBot="1">
      <c r="B7" s="25">
        <v>39819</v>
      </c>
      <c r="C7" s="26" t="s">
        <v>58</v>
      </c>
      <c r="D7"/>
      <c r="F7"/>
    </row>
    <row r="8" spans="2:6" ht="22.5" customHeight="1" thickBot="1">
      <c r="B8" s="27">
        <v>39820</v>
      </c>
      <c r="C8" s="28" t="s">
        <v>59</v>
      </c>
      <c r="D8"/>
      <c r="F8"/>
    </row>
    <row r="9" spans="2:6" ht="22.5" customHeight="1">
      <c r="B9" s="19">
        <v>39821</v>
      </c>
      <c r="C9" s="20" t="s">
        <v>50</v>
      </c>
      <c r="D9"/>
      <c r="F9"/>
    </row>
    <row r="10" spans="2:6" ht="22.5" customHeight="1">
      <c r="B10" s="21">
        <v>39822</v>
      </c>
      <c r="C10" s="22" t="s">
        <v>54</v>
      </c>
      <c r="D10"/>
      <c r="F10"/>
    </row>
    <row r="11" spans="2:6" ht="22.5" customHeight="1">
      <c r="B11" s="21">
        <v>39823</v>
      </c>
      <c r="C11" s="22" t="s">
        <v>55</v>
      </c>
      <c r="D11"/>
      <c r="F11"/>
    </row>
    <row r="12" spans="2:6" ht="22.5" customHeight="1">
      <c r="B12" s="21">
        <v>39824</v>
      </c>
      <c r="C12" s="22" t="s">
        <v>56</v>
      </c>
      <c r="D12"/>
      <c r="F12"/>
    </row>
    <row r="13" spans="2:6" ht="22.5" customHeight="1" thickBot="1">
      <c r="B13" s="23">
        <v>39825</v>
      </c>
      <c r="C13" s="24" t="s">
        <v>57</v>
      </c>
      <c r="D13"/>
      <c r="F13"/>
    </row>
    <row r="14" spans="2:6" ht="22.5" customHeight="1" thickBot="1">
      <c r="B14" s="25">
        <v>39826</v>
      </c>
      <c r="C14" s="26" t="s">
        <v>58</v>
      </c>
      <c r="D14"/>
      <c r="F14"/>
    </row>
    <row r="15" spans="2:6" ht="22.5" customHeight="1" thickBot="1">
      <c r="B15" s="27">
        <v>39827</v>
      </c>
      <c r="C15" s="28" t="s">
        <v>59</v>
      </c>
      <c r="D15"/>
      <c r="F15"/>
    </row>
    <row r="16" spans="2:6" ht="22.5" customHeight="1">
      <c r="B16" s="19">
        <v>39828</v>
      </c>
      <c r="C16" s="20" t="s">
        <v>50</v>
      </c>
      <c r="D16"/>
      <c r="F16"/>
    </row>
    <row r="17" spans="2:6" ht="22.5" customHeight="1">
      <c r="B17" s="21">
        <v>39829</v>
      </c>
      <c r="C17" s="22" t="s">
        <v>54</v>
      </c>
      <c r="D17"/>
      <c r="F17"/>
    </row>
    <row r="18" spans="2:6" ht="22.5" customHeight="1">
      <c r="B18" s="21">
        <v>39830</v>
      </c>
      <c r="C18" s="22" t="s">
        <v>55</v>
      </c>
      <c r="D18"/>
      <c r="F18"/>
    </row>
    <row r="19" spans="2:6" ht="22.5" customHeight="1">
      <c r="B19" s="21">
        <v>39831</v>
      </c>
      <c r="C19" s="22" t="s">
        <v>56</v>
      </c>
      <c r="D19"/>
      <c r="F19"/>
    </row>
    <row r="20" spans="2:6" ht="22.5" customHeight="1" thickBot="1">
      <c r="B20" s="23">
        <v>39832</v>
      </c>
      <c r="C20" s="24" t="s">
        <v>57</v>
      </c>
      <c r="D20"/>
      <c r="F20"/>
    </row>
    <row r="21" spans="2:6" ht="22.5" customHeight="1" thickBot="1">
      <c r="B21" s="25">
        <v>39833</v>
      </c>
      <c r="C21" s="26" t="s">
        <v>58</v>
      </c>
      <c r="D21"/>
      <c r="F21"/>
    </row>
    <row r="22" spans="2:6" ht="22.5" customHeight="1" thickBot="1">
      <c r="B22" s="27">
        <v>39834</v>
      </c>
      <c r="C22" s="28" t="s">
        <v>59</v>
      </c>
      <c r="D22"/>
      <c r="F22"/>
    </row>
    <row r="23" spans="2:6" ht="22.5" customHeight="1">
      <c r="B23" s="19">
        <v>39835</v>
      </c>
      <c r="C23" s="20" t="s">
        <v>50</v>
      </c>
      <c r="D23"/>
      <c r="F23"/>
    </row>
    <row r="24" spans="2:6" ht="22.5" customHeight="1">
      <c r="B24" s="21">
        <v>39836</v>
      </c>
      <c r="C24" s="22" t="s">
        <v>54</v>
      </c>
      <c r="D24"/>
      <c r="F24"/>
    </row>
    <row r="25" spans="2:6" ht="22.5" customHeight="1">
      <c r="B25" s="21">
        <v>39837</v>
      </c>
      <c r="C25" s="22" t="s">
        <v>55</v>
      </c>
      <c r="D25"/>
      <c r="F25"/>
    </row>
    <row r="26" spans="2:6" ht="22.5" customHeight="1">
      <c r="B26" s="21">
        <v>39838</v>
      </c>
      <c r="C26" s="22" t="s">
        <v>56</v>
      </c>
      <c r="D26"/>
      <c r="F26"/>
    </row>
    <row r="27" spans="2:6" ht="22.5" customHeight="1" thickBot="1">
      <c r="B27" s="23">
        <v>39839</v>
      </c>
      <c r="C27" s="24" t="s">
        <v>57</v>
      </c>
      <c r="D27"/>
      <c r="F27"/>
    </row>
    <row r="28" spans="2:6" ht="22.5" customHeight="1" thickBot="1">
      <c r="B28" s="25">
        <v>39840</v>
      </c>
      <c r="C28" s="26" t="s">
        <v>58</v>
      </c>
      <c r="D28"/>
      <c r="F28"/>
    </row>
    <row r="29" spans="2:6" ht="22.5" customHeight="1" thickBot="1">
      <c r="B29" s="27">
        <v>39841</v>
      </c>
      <c r="C29" s="28" t="s">
        <v>59</v>
      </c>
      <c r="D29"/>
      <c r="F29"/>
    </row>
    <row r="30" spans="2:6" ht="22.5" customHeight="1">
      <c r="B30" s="19">
        <v>39842</v>
      </c>
      <c r="C30" s="20" t="s">
        <v>50</v>
      </c>
      <c r="D30"/>
      <c r="F30"/>
    </row>
    <row r="31" spans="2:6" ht="22.5" customHeight="1">
      <c r="B31" s="21">
        <v>39843</v>
      </c>
      <c r="C31" s="22" t="s">
        <v>54</v>
      </c>
      <c r="D31"/>
      <c r="F31"/>
    </row>
    <row r="32" spans="2:6" ht="22.5" customHeight="1">
      <c r="B32" s="21">
        <v>39844</v>
      </c>
      <c r="C32" s="22" t="s">
        <v>55</v>
      </c>
      <c r="D32"/>
      <c r="F32"/>
    </row>
    <row r="33" spans="2:6" ht="22.5" customHeight="1">
      <c r="B33"/>
      <c r="C33"/>
      <c r="D33"/>
      <c r="F33"/>
    </row>
    <row r="34" spans="2:6" ht="22.5" customHeight="1">
      <c r="B34"/>
      <c r="C34"/>
      <c r="D34"/>
      <c r="F34"/>
    </row>
    <row r="35" spans="2:6" ht="22.5" customHeight="1">
      <c r="B35"/>
      <c r="C35"/>
      <c r="D35"/>
      <c r="F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8"/>
  </sheetPr>
  <dimension ref="B2:H8"/>
  <sheetViews>
    <sheetView zoomScalePageLayoutView="0" workbookViewId="0" topLeftCell="A1">
      <selection activeCell="J7" sqref="J7"/>
    </sheetView>
  </sheetViews>
  <sheetFormatPr defaultColWidth="9.140625" defaultRowHeight="12.75"/>
  <sheetData>
    <row r="2" spans="2:8" ht="12.75">
      <c r="B2" s="89" t="s">
        <v>60</v>
      </c>
      <c r="C2" s="89"/>
      <c r="D2" s="89"/>
      <c r="E2" s="89"/>
      <c r="F2" s="89"/>
      <c r="G2" s="89"/>
      <c r="H2" s="89"/>
    </row>
    <row r="3" spans="2:8" ht="12.75">
      <c r="B3" s="30" t="s">
        <v>50</v>
      </c>
      <c r="C3" s="30" t="s">
        <v>54</v>
      </c>
      <c r="D3" s="30" t="s">
        <v>55</v>
      </c>
      <c r="E3" s="30" t="s">
        <v>56</v>
      </c>
      <c r="F3" s="30" t="s">
        <v>57</v>
      </c>
      <c r="G3" s="30" t="s">
        <v>58</v>
      </c>
      <c r="H3" s="30" t="s">
        <v>59</v>
      </c>
    </row>
    <row r="4" spans="2:8" ht="12.75"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</row>
    <row r="5" spans="2:8" ht="12.75">
      <c r="B5" s="31">
        <v>8</v>
      </c>
      <c r="C5" s="31">
        <v>9</v>
      </c>
      <c r="D5" s="31">
        <v>10</v>
      </c>
      <c r="E5" s="31">
        <v>11</v>
      </c>
      <c r="F5" s="31">
        <v>12</v>
      </c>
      <c r="G5" s="31">
        <v>13</v>
      </c>
      <c r="H5" s="31">
        <v>14</v>
      </c>
    </row>
    <row r="6" spans="2:8" ht="12.75">
      <c r="B6" s="31">
        <v>15</v>
      </c>
      <c r="C6" s="31">
        <v>16</v>
      </c>
      <c r="D6" s="31">
        <v>17</v>
      </c>
      <c r="E6" s="31">
        <v>18</v>
      </c>
      <c r="F6" s="31">
        <v>19</v>
      </c>
      <c r="G6" s="31">
        <v>20</v>
      </c>
      <c r="H6" s="31">
        <v>21</v>
      </c>
    </row>
    <row r="7" spans="2:8" ht="12.75">
      <c r="B7" s="31">
        <v>22</v>
      </c>
      <c r="C7" s="31">
        <v>23</v>
      </c>
      <c r="D7" s="31">
        <v>24</v>
      </c>
      <c r="E7" s="31">
        <v>25</v>
      </c>
      <c r="F7" s="31">
        <v>26</v>
      </c>
      <c r="G7" s="31">
        <v>27</v>
      </c>
      <c r="H7" s="31">
        <v>28</v>
      </c>
    </row>
    <row r="8" spans="2:8" ht="12.75">
      <c r="B8" s="31">
        <v>29</v>
      </c>
      <c r="C8" s="31">
        <v>30</v>
      </c>
      <c r="D8" s="31">
        <v>31</v>
      </c>
      <c r="E8" s="1"/>
      <c r="F8" s="1"/>
      <c r="G8" s="1"/>
      <c r="H8" s="1"/>
    </row>
  </sheetData>
  <sheetProtection/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60"/>
  </sheetPr>
  <dimension ref="B2:AJ6"/>
  <sheetViews>
    <sheetView zoomScale="75" zoomScaleNormal="75" zoomScalePageLayoutView="0" workbookViewId="0" topLeftCell="A1">
      <selection activeCell="Q6" sqref="Q6"/>
    </sheetView>
  </sheetViews>
  <sheetFormatPr defaultColWidth="3.57421875" defaultRowHeight="18.75" customHeight="1"/>
  <cols>
    <col min="1" max="16384" width="5.00390625" style="0" customWidth="1"/>
  </cols>
  <sheetData>
    <row r="2" spans="2:36" ht="18.75" customHeight="1">
      <c r="B2" s="90" t="s">
        <v>61</v>
      </c>
      <c r="C2" s="90"/>
      <c r="D2" s="90"/>
      <c r="E2" s="90"/>
      <c r="F2" s="90"/>
      <c r="G2" s="90"/>
      <c r="H2" s="90"/>
      <c r="I2" s="90" t="s">
        <v>62</v>
      </c>
      <c r="J2" s="90"/>
      <c r="K2" s="90"/>
      <c r="L2" s="90"/>
      <c r="M2" s="90"/>
      <c r="N2" s="90"/>
      <c r="O2" s="90"/>
      <c r="P2" s="90" t="s">
        <v>63</v>
      </c>
      <c r="Q2" s="90"/>
      <c r="R2" s="90"/>
      <c r="S2" s="90"/>
      <c r="T2" s="90"/>
      <c r="U2" s="90"/>
      <c r="V2" s="90"/>
      <c r="W2" s="90" t="s">
        <v>64</v>
      </c>
      <c r="X2" s="90"/>
      <c r="Y2" s="90"/>
      <c r="Z2" s="90"/>
      <c r="AA2" s="90"/>
      <c r="AB2" s="90"/>
      <c r="AC2" s="90"/>
      <c r="AD2" s="90" t="s">
        <v>65</v>
      </c>
      <c r="AE2" s="90"/>
      <c r="AF2" s="90"/>
      <c r="AG2" s="90"/>
      <c r="AH2" s="90"/>
      <c r="AI2" s="90"/>
      <c r="AJ2" s="90"/>
    </row>
    <row r="3" spans="2:36" s="34" customFormat="1" ht="61.5" customHeight="1">
      <c r="B3" s="35">
        <v>39814</v>
      </c>
      <c r="C3" s="35">
        <v>39815</v>
      </c>
      <c r="D3" s="35">
        <v>39816</v>
      </c>
      <c r="E3" s="35">
        <v>39817</v>
      </c>
      <c r="F3" s="35">
        <v>39818</v>
      </c>
      <c r="G3" s="35">
        <v>39819</v>
      </c>
      <c r="H3" s="35">
        <v>39820</v>
      </c>
      <c r="I3" s="35">
        <v>39821</v>
      </c>
      <c r="J3" s="35">
        <v>39822</v>
      </c>
      <c r="K3" s="35">
        <v>39823</v>
      </c>
      <c r="L3" s="35">
        <v>39824</v>
      </c>
      <c r="M3" s="35">
        <v>39825</v>
      </c>
      <c r="N3" s="35">
        <v>39826</v>
      </c>
      <c r="O3" s="35">
        <v>39827</v>
      </c>
      <c r="P3" s="35">
        <v>39828</v>
      </c>
      <c r="Q3" s="35">
        <v>39829</v>
      </c>
      <c r="R3" s="35">
        <v>39830</v>
      </c>
      <c r="S3" s="35">
        <v>39831</v>
      </c>
      <c r="T3" s="35">
        <v>39832</v>
      </c>
      <c r="U3" s="35">
        <v>39833</v>
      </c>
      <c r="V3" s="35">
        <v>39834</v>
      </c>
      <c r="W3" s="35">
        <v>39835</v>
      </c>
      <c r="X3" s="35">
        <v>39836</v>
      </c>
      <c r="Y3" s="35">
        <v>39837</v>
      </c>
      <c r="Z3" s="35">
        <v>39838</v>
      </c>
      <c r="AA3" s="35">
        <v>39839</v>
      </c>
      <c r="AB3" s="35">
        <v>39840</v>
      </c>
      <c r="AC3" s="35">
        <v>39841</v>
      </c>
      <c r="AD3" s="35">
        <v>39842</v>
      </c>
      <c r="AE3" s="35">
        <v>39843</v>
      </c>
      <c r="AF3" s="35">
        <v>39844</v>
      </c>
      <c r="AG3" s="35">
        <v>39845</v>
      </c>
      <c r="AH3" s="35">
        <v>39846</v>
      </c>
      <c r="AI3" s="35">
        <v>39847</v>
      </c>
      <c r="AJ3" s="35">
        <v>39848</v>
      </c>
    </row>
    <row r="4" spans="2:36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:36" ht="18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8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</sheetData>
  <sheetProtection/>
  <mergeCells count="5">
    <mergeCell ref="AD2:AJ2"/>
    <mergeCell ref="B2:H2"/>
    <mergeCell ref="I2:O2"/>
    <mergeCell ref="P2:V2"/>
    <mergeCell ref="W2:A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F21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4.28125" style="0" customWidth="1"/>
    <col min="2" max="2" width="15.7109375" style="0" bestFit="1" customWidth="1"/>
  </cols>
  <sheetData>
    <row r="1" spans="1:6" ht="12.75">
      <c r="A1" s="36"/>
      <c r="B1" s="36" t="s">
        <v>0</v>
      </c>
      <c r="C1" s="32" t="s">
        <v>19</v>
      </c>
      <c r="D1" s="32" t="s">
        <v>20</v>
      </c>
      <c r="E1" s="38"/>
      <c r="F1" s="39" t="s">
        <v>21</v>
      </c>
    </row>
    <row r="2" spans="1:6" ht="12.75">
      <c r="A2" s="36">
        <v>1</v>
      </c>
      <c r="B2" s="37" t="s">
        <v>1</v>
      </c>
      <c r="C2" s="29">
        <v>5</v>
      </c>
      <c r="D2" s="29">
        <v>4</v>
      </c>
      <c r="E2" s="40"/>
      <c r="F2" s="41">
        <f>AVERAGE(C2:D2)</f>
        <v>4.5</v>
      </c>
    </row>
    <row r="3" spans="1:6" ht="12.75">
      <c r="A3" s="36">
        <v>2</v>
      </c>
      <c r="B3" s="37" t="s">
        <v>2</v>
      </c>
      <c r="C3" s="29">
        <v>4</v>
      </c>
      <c r="D3" s="29">
        <v>4</v>
      </c>
      <c r="E3" s="40"/>
      <c r="F3" s="41">
        <f aca="true" t="shared" si="0" ref="F3:F19">AVERAGE(C3:D3)</f>
        <v>4</v>
      </c>
    </row>
    <row r="4" spans="1:6" ht="12.75">
      <c r="A4" s="36">
        <v>3</v>
      </c>
      <c r="B4" s="37" t="s">
        <v>3</v>
      </c>
      <c r="C4" s="29">
        <v>4</v>
      </c>
      <c r="D4" s="29">
        <v>3</v>
      </c>
      <c r="E4" s="40"/>
      <c r="F4" s="41">
        <f t="shared" si="0"/>
        <v>3.5</v>
      </c>
    </row>
    <row r="5" spans="1:6" ht="12.75">
      <c r="A5" s="36">
        <v>4</v>
      </c>
      <c r="B5" s="37" t="s">
        <v>4</v>
      </c>
      <c r="C5" s="29">
        <v>5</v>
      </c>
      <c r="D5" s="29">
        <v>4</v>
      </c>
      <c r="E5" s="40"/>
      <c r="F5" s="41">
        <f t="shared" si="0"/>
        <v>4.5</v>
      </c>
    </row>
    <row r="6" spans="1:6" ht="12.75">
      <c r="A6" s="36">
        <v>5</v>
      </c>
      <c r="B6" s="37" t="s">
        <v>5</v>
      </c>
      <c r="C6" s="29">
        <v>4</v>
      </c>
      <c r="D6" s="29">
        <v>4</v>
      </c>
      <c r="E6" s="40"/>
      <c r="F6" s="41">
        <f t="shared" si="0"/>
        <v>4</v>
      </c>
    </row>
    <row r="7" spans="1:6" ht="12.75">
      <c r="A7" s="36">
        <v>6</v>
      </c>
      <c r="B7" s="37" t="s">
        <v>6</v>
      </c>
      <c r="C7" s="29">
        <v>3</v>
      </c>
      <c r="D7" s="29">
        <v>4</v>
      </c>
      <c r="E7" s="40"/>
      <c r="F7" s="41">
        <f t="shared" si="0"/>
        <v>3.5</v>
      </c>
    </row>
    <row r="8" spans="1:6" ht="12.75">
      <c r="A8" s="36">
        <v>7</v>
      </c>
      <c r="B8" s="37" t="s">
        <v>7</v>
      </c>
      <c r="C8" s="29">
        <v>4</v>
      </c>
      <c r="D8" s="29">
        <v>4</v>
      </c>
      <c r="E8" s="40"/>
      <c r="F8" s="41">
        <f t="shared" si="0"/>
        <v>4</v>
      </c>
    </row>
    <row r="9" spans="1:6" ht="12.75">
      <c r="A9" s="36">
        <v>8</v>
      </c>
      <c r="B9" s="37" t="s">
        <v>8</v>
      </c>
      <c r="C9" s="29">
        <v>4</v>
      </c>
      <c r="D9" s="29">
        <v>5</v>
      </c>
      <c r="E9" s="40"/>
      <c r="F9" s="41">
        <f t="shared" si="0"/>
        <v>4.5</v>
      </c>
    </row>
    <row r="10" spans="1:6" ht="12.75">
      <c r="A10" s="36">
        <v>9</v>
      </c>
      <c r="B10" s="37" t="s">
        <v>9</v>
      </c>
      <c r="C10" s="29">
        <v>4</v>
      </c>
      <c r="D10" s="29">
        <v>5</v>
      </c>
      <c r="E10" s="40"/>
      <c r="F10" s="41">
        <f t="shared" si="0"/>
        <v>4.5</v>
      </c>
    </row>
    <row r="11" spans="1:6" ht="12.75">
      <c r="A11" s="36">
        <v>10</v>
      </c>
      <c r="B11" s="37" t="s">
        <v>10</v>
      </c>
      <c r="C11" s="29">
        <v>4</v>
      </c>
      <c r="D11" s="29">
        <v>4</v>
      </c>
      <c r="E11" s="40"/>
      <c r="F11" s="41">
        <f t="shared" si="0"/>
        <v>4</v>
      </c>
    </row>
    <row r="12" spans="1:6" ht="12.75">
      <c r="A12" s="36">
        <v>11</v>
      </c>
      <c r="B12" s="37" t="s">
        <v>11</v>
      </c>
      <c r="C12" s="29">
        <v>4</v>
      </c>
      <c r="D12" s="29">
        <v>4</v>
      </c>
      <c r="E12" s="40"/>
      <c r="F12" s="41">
        <f t="shared" si="0"/>
        <v>4</v>
      </c>
    </row>
    <row r="13" spans="1:6" ht="12.75">
      <c r="A13" s="36">
        <v>12</v>
      </c>
      <c r="B13" s="37" t="s">
        <v>12</v>
      </c>
      <c r="C13" s="29">
        <v>5</v>
      </c>
      <c r="D13" s="29">
        <v>4</v>
      </c>
      <c r="E13" s="40"/>
      <c r="F13" s="41">
        <f t="shared" si="0"/>
        <v>4.5</v>
      </c>
    </row>
    <row r="14" spans="1:6" ht="12.75">
      <c r="A14" s="36">
        <v>13</v>
      </c>
      <c r="B14" s="37" t="s">
        <v>13</v>
      </c>
      <c r="C14" s="29">
        <v>5</v>
      </c>
      <c r="D14" s="29">
        <v>4</v>
      </c>
      <c r="E14" s="40"/>
      <c r="F14" s="41">
        <f t="shared" si="0"/>
        <v>4.5</v>
      </c>
    </row>
    <row r="15" spans="1:6" ht="12.75">
      <c r="A15" s="36">
        <v>14</v>
      </c>
      <c r="B15" s="37" t="s">
        <v>14</v>
      </c>
      <c r="C15" s="29">
        <v>5</v>
      </c>
      <c r="D15" s="29">
        <v>5</v>
      </c>
      <c r="E15" s="40"/>
      <c r="F15" s="41">
        <f t="shared" si="0"/>
        <v>5</v>
      </c>
    </row>
    <row r="16" spans="1:6" ht="12.75">
      <c r="A16" s="36">
        <v>15</v>
      </c>
      <c r="B16" s="37" t="s">
        <v>15</v>
      </c>
      <c r="C16" s="29">
        <v>5</v>
      </c>
      <c r="D16" s="29">
        <v>5</v>
      </c>
      <c r="E16" s="40"/>
      <c r="F16" s="41">
        <f t="shared" si="0"/>
        <v>5</v>
      </c>
    </row>
    <row r="17" spans="1:6" ht="12.75">
      <c r="A17" s="36">
        <v>16</v>
      </c>
      <c r="B17" s="37" t="s">
        <v>16</v>
      </c>
      <c r="C17" s="29">
        <v>5</v>
      </c>
      <c r="D17" s="29">
        <v>5</v>
      </c>
      <c r="E17" s="40"/>
      <c r="F17" s="41">
        <f t="shared" si="0"/>
        <v>5</v>
      </c>
    </row>
    <row r="18" spans="1:6" ht="12.75">
      <c r="A18" s="36">
        <v>17</v>
      </c>
      <c r="B18" s="37" t="s">
        <v>17</v>
      </c>
      <c r="C18" s="29">
        <v>5</v>
      </c>
      <c r="D18" s="29">
        <v>5</v>
      </c>
      <c r="E18" s="40"/>
      <c r="F18" s="41">
        <f t="shared" si="0"/>
        <v>5</v>
      </c>
    </row>
    <row r="19" spans="1:6" ht="12.75">
      <c r="A19" s="36">
        <v>18</v>
      </c>
      <c r="B19" s="37" t="s">
        <v>18</v>
      </c>
      <c r="C19" s="29">
        <v>5</v>
      </c>
      <c r="D19" s="29">
        <v>5</v>
      </c>
      <c r="E19" s="40"/>
      <c r="F19" s="41">
        <f t="shared" si="0"/>
        <v>5</v>
      </c>
    </row>
    <row r="21" spans="3:4" ht="12.75">
      <c r="C21" s="47">
        <f>AVERAGE(C2:C19)</f>
        <v>4.444444444444445</v>
      </c>
      <c r="D21" s="47">
        <f>AVERAGE(D2:D19)</f>
        <v>4.333333333333333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B2:F15"/>
  <sheetViews>
    <sheetView zoomScale="75" zoomScaleNormal="75" zoomScalePageLayoutView="0" workbookViewId="0" topLeftCell="A1">
      <selection activeCell="G42" sqref="G42"/>
    </sheetView>
  </sheetViews>
  <sheetFormatPr defaultColWidth="9.140625" defaultRowHeight="20.25" customHeight="1"/>
  <cols>
    <col min="1" max="2" width="14.28125" style="0" customWidth="1"/>
    <col min="3" max="6" width="14.28125" style="1" customWidth="1"/>
    <col min="7" max="16384" width="14.28125" style="0" customWidth="1"/>
  </cols>
  <sheetData>
    <row r="2" spans="2:6" ht="20.25" customHeight="1">
      <c r="B2" s="42"/>
      <c r="C2" s="45">
        <v>2003</v>
      </c>
      <c r="D2" s="45">
        <v>2004</v>
      </c>
      <c r="E2" s="45">
        <v>2005</v>
      </c>
      <c r="F2" s="45">
        <v>2006</v>
      </c>
    </row>
    <row r="3" spans="2:6" ht="20.25" customHeight="1">
      <c r="B3" s="43" t="s">
        <v>22</v>
      </c>
      <c r="C3" s="31">
        <v>1300</v>
      </c>
      <c r="D3" s="31">
        <v>1330</v>
      </c>
      <c r="E3" s="31">
        <v>1400</v>
      </c>
      <c r="F3" s="31">
        <v>1300</v>
      </c>
    </row>
    <row r="4" spans="2:6" ht="20.25" customHeight="1">
      <c r="B4" s="43" t="s">
        <v>66</v>
      </c>
      <c r="C4" s="31">
        <v>1400</v>
      </c>
      <c r="D4" s="31">
        <v>1600</v>
      </c>
      <c r="E4" s="31">
        <v>1430</v>
      </c>
      <c r="F4" s="31">
        <v>1600</v>
      </c>
    </row>
    <row r="5" spans="2:6" ht="20.25" customHeight="1">
      <c r="B5" s="43" t="s">
        <v>67</v>
      </c>
      <c r="C5" s="31">
        <v>1550</v>
      </c>
      <c r="D5" s="31">
        <v>1550</v>
      </c>
      <c r="E5" s="31">
        <v>1500</v>
      </c>
      <c r="F5" s="31">
        <v>1600</v>
      </c>
    </row>
    <row r="6" spans="2:6" ht="20.25" customHeight="1">
      <c r="B6" s="43" t="s">
        <v>68</v>
      </c>
      <c r="C6" s="31">
        <v>1400</v>
      </c>
      <c r="D6" s="31">
        <v>1400</v>
      </c>
      <c r="E6" s="31">
        <v>1540</v>
      </c>
      <c r="F6" s="31">
        <v>1500</v>
      </c>
    </row>
    <row r="7" spans="2:6" ht="20.25" customHeight="1">
      <c r="B7" s="43" t="s">
        <v>69</v>
      </c>
      <c r="C7" s="31">
        <v>1100</v>
      </c>
      <c r="D7" s="31">
        <v>1200</v>
      </c>
      <c r="E7" s="31">
        <v>1200</v>
      </c>
      <c r="F7" s="31">
        <v>2000</v>
      </c>
    </row>
    <row r="8" spans="2:6" ht="20.25" customHeight="1">
      <c r="B8" s="43" t="s">
        <v>70</v>
      </c>
      <c r="C8" s="31">
        <v>900</v>
      </c>
      <c r="D8" s="31">
        <v>920</v>
      </c>
      <c r="E8" s="31">
        <v>1200</v>
      </c>
      <c r="F8" s="31">
        <v>900</v>
      </c>
    </row>
    <row r="9" spans="2:6" ht="20.25" customHeight="1">
      <c r="B9" s="43" t="s">
        <v>71</v>
      </c>
      <c r="C9" s="31">
        <v>900</v>
      </c>
      <c r="D9" s="31">
        <v>910</v>
      </c>
      <c r="E9" s="31">
        <v>900</v>
      </c>
      <c r="F9" s="31">
        <v>800</v>
      </c>
    </row>
    <row r="10" spans="2:6" ht="20.25" customHeight="1">
      <c r="B10" s="43" t="s">
        <v>72</v>
      </c>
      <c r="C10" s="31">
        <v>850</v>
      </c>
      <c r="D10" s="31">
        <v>940</v>
      </c>
      <c r="E10" s="31">
        <v>950</v>
      </c>
      <c r="F10" s="31">
        <v>700</v>
      </c>
    </row>
    <row r="11" spans="2:6" ht="20.25" customHeight="1">
      <c r="B11" s="43" t="s">
        <v>73</v>
      </c>
      <c r="C11" s="31">
        <v>950</v>
      </c>
      <c r="D11" s="31">
        <v>750</v>
      </c>
      <c r="E11" s="31">
        <v>900</v>
      </c>
      <c r="F11" s="31">
        <v>1100</v>
      </c>
    </row>
    <row r="12" spans="2:6" ht="20.25" customHeight="1">
      <c r="B12" s="43" t="s">
        <v>74</v>
      </c>
      <c r="C12" s="31">
        <v>900</v>
      </c>
      <c r="D12" s="31">
        <v>900</v>
      </c>
      <c r="E12" s="31">
        <v>800</v>
      </c>
      <c r="F12" s="31">
        <v>1000</v>
      </c>
    </row>
    <row r="13" spans="2:6" ht="20.25" customHeight="1">
      <c r="B13" s="43" t="s">
        <v>75</v>
      </c>
      <c r="C13" s="31">
        <v>1150</v>
      </c>
      <c r="D13" s="31">
        <v>1200</v>
      </c>
      <c r="E13" s="31">
        <v>970</v>
      </c>
      <c r="F13" s="31">
        <v>1150</v>
      </c>
    </row>
    <row r="14" spans="2:6" ht="20.25" customHeight="1">
      <c r="B14" s="43" t="s">
        <v>76</v>
      </c>
      <c r="C14" s="31">
        <v>1150</v>
      </c>
      <c r="D14" s="31">
        <v>1350</v>
      </c>
      <c r="E14" s="31">
        <v>1200</v>
      </c>
      <c r="F14" s="31">
        <v>1100</v>
      </c>
    </row>
    <row r="15" spans="2:6" ht="20.25" customHeight="1">
      <c r="B15" s="44" t="s">
        <v>21</v>
      </c>
      <c r="C15" s="46">
        <f>AVERAGE(C3:C14)</f>
        <v>1129.1666666666667</v>
      </c>
      <c r="D15" s="46">
        <f>AVERAGE(D3:D14)</f>
        <v>1170.8333333333333</v>
      </c>
      <c r="E15" s="46">
        <f>AVERAGE(E3:E14)</f>
        <v>1165.8333333333333</v>
      </c>
      <c r="F15" s="46">
        <f>AVERAGE(F3:F14)</f>
        <v>1229.1666666666667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ignoredErrors>
    <ignoredError sqref="C15:F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C18"/>
  <sheetViews>
    <sheetView workbookViewId="0" topLeftCell="A1">
      <selection activeCell="F5" sqref="F5"/>
    </sheetView>
  </sheetViews>
  <sheetFormatPr defaultColWidth="9.140625" defaultRowHeight="12.75"/>
  <sheetData>
    <row r="1" spans="2:3" ht="12.75">
      <c r="B1" s="1" t="s">
        <v>23</v>
      </c>
      <c r="C1" s="1" t="s">
        <v>24</v>
      </c>
    </row>
    <row r="2" spans="1:3" ht="12.75">
      <c r="A2" t="s">
        <v>22</v>
      </c>
      <c r="B2" s="48">
        <v>0.4</v>
      </c>
      <c r="C2" s="48">
        <v>0.7</v>
      </c>
    </row>
    <row r="3" spans="1:3" ht="12.75">
      <c r="A3" t="s">
        <v>66</v>
      </c>
      <c r="B3" s="48">
        <v>1.8</v>
      </c>
      <c r="C3" s="48">
        <v>1.9</v>
      </c>
    </row>
    <row r="4" spans="1:3" ht="12.75">
      <c r="A4" t="s">
        <v>67</v>
      </c>
      <c r="B4" s="48">
        <v>0.6</v>
      </c>
      <c r="C4" s="48">
        <v>0.9</v>
      </c>
    </row>
    <row r="5" spans="1:3" ht="12.75">
      <c r="A5" t="s">
        <v>68</v>
      </c>
      <c r="B5" s="48">
        <v>0.6</v>
      </c>
      <c r="C5" s="48">
        <v>1.1</v>
      </c>
    </row>
    <row r="6" spans="1:3" ht="12.75">
      <c r="A6" t="s">
        <v>69</v>
      </c>
      <c r="B6" s="48">
        <v>0.4</v>
      </c>
      <c r="C6" s="48">
        <v>1</v>
      </c>
    </row>
    <row r="7" spans="1:3" ht="12.75">
      <c r="A7" t="s">
        <v>70</v>
      </c>
      <c r="B7" s="48">
        <v>0</v>
      </c>
      <c r="C7" s="48">
        <v>0.5</v>
      </c>
    </row>
    <row r="8" spans="1:3" ht="12.75">
      <c r="A8" t="s">
        <v>71</v>
      </c>
      <c r="B8" s="48">
        <v>0</v>
      </c>
      <c r="C8" s="48">
        <v>0.7</v>
      </c>
    </row>
    <row r="9" spans="1:3" ht="12.75">
      <c r="A9" t="s">
        <v>72</v>
      </c>
      <c r="B9" s="48">
        <v>1</v>
      </c>
      <c r="C9" s="48">
        <v>0.2</v>
      </c>
    </row>
    <row r="10" spans="1:3" ht="12.75">
      <c r="A10" t="s">
        <v>73</v>
      </c>
      <c r="B10" s="48">
        <v>0.8</v>
      </c>
      <c r="C10" s="48">
        <v>1.8</v>
      </c>
    </row>
    <row r="11" spans="1:3" ht="12.75">
      <c r="A11" t="s">
        <v>74</v>
      </c>
      <c r="B11" s="48">
        <v>0.6</v>
      </c>
      <c r="C11" s="48">
        <v>1.1</v>
      </c>
    </row>
    <row r="12" spans="1:3" ht="12.75">
      <c r="A12" t="s">
        <v>75</v>
      </c>
      <c r="B12" s="48">
        <v>0.4</v>
      </c>
      <c r="C12" s="48">
        <v>0.7</v>
      </c>
    </row>
    <row r="13" spans="1:3" ht="12.75">
      <c r="A13" t="s">
        <v>76</v>
      </c>
      <c r="B13" s="48">
        <v>0.5</v>
      </c>
      <c r="C13" s="48">
        <v>0.7</v>
      </c>
    </row>
    <row r="14" spans="2:3" ht="12.75">
      <c r="B14" s="48"/>
      <c r="C14" s="48"/>
    </row>
    <row r="15" spans="1:3" ht="12.75">
      <c r="A15" t="s">
        <v>77</v>
      </c>
      <c r="B15" s="48">
        <f>MIN(B2:B13)</f>
        <v>0</v>
      </c>
      <c r="C15" s="48">
        <f>MIN(C2:C13)</f>
        <v>0.2</v>
      </c>
    </row>
    <row r="16" spans="1:3" ht="12.75">
      <c r="A16" t="s">
        <v>78</v>
      </c>
      <c r="B16" s="48">
        <f>MAX(B2:B13)</f>
        <v>1.8</v>
      </c>
      <c r="C16" s="48">
        <f>MAX(C2:C13)</f>
        <v>1.9</v>
      </c>
    </row>
    <row r="17" spans="1:3" ht="12.75">
      <c r="A17" t="s">
        <v>79</v>
      </c>
      <c r="B17" s="48">
        <f>AVERAGE(B2:B13)</f>
        <v>0.5916666666666667</v>
      </c>
      <c r="C17" s="48">
        <f>AVERAGE(C2:C13)</f>
        <v>0.9416666666666665</v>
      </c>
    </row>
    <row r="18" spans="1:3" ht="12.75">
      <c r="A18" t="s">
        <v>80</v>
      </c>
      <c r="B18" s="48">
        <f>SUM(B2:B13)</f>
        <v>7.1000000000000005</v>
      </c>
      <c r="C18" s="48">
        <f>SUM(C2:C13)</f>
        <v>11.299999999999999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Q8"/>
  <sheetViews>
    <sheetView workbookViewId="0" topLeftCell="A1">
      <selection activeCell="O49" sqref="O49"/>
    </sheetView>
  </sheetViews>
  <sheetFormatPr defaultColWidth="9.140625" defaultRowHeight="12.75"/>
  <cols>
    <col min="1" max="1" width="10.421875" style="0" bestFit="1" customWidth="1"/>
    <col min="2" max="2" width="7.421875" style="0" bestFit="1" customWidth="1"/>
    <col min="3" max="3" width="8.7109375" style="0" bestFit="1" customWidth="1"/>
    <col min="4" max="4" width="8.8515625" style="0" bestFit="1" customWidth="1"/>
    <col min="5" max="5" width="6.7109375" style="0" bestFit="1" customWidth="1"/>
    <col min="6" max="6" width="7.00390625" style="0" bestFit="1" customWidth="1"/>
    <col min="7" max="7" width="7.8515625" style="0" bestFit="1" customWidth="1"/>
    <col min="8" max="8" width="7.28125" style="0" bestFit="1" customWidth="1"/>
    <col min="9" max="9" width="7.00390625" style="0" bestFit="1" customWidth="1"/>
    <col min="10" max="10" width="7.57421875" style="0" bestFit="1" customWidth="1"/>
    <col min="11" max="11" width="6.57421875" style="0" bestFit="1" customWidth="1"/>
    <col min="12" max="12" width="7.00390625" style="0" bestFit="1" customWidth="1"/>
    <col min="13" max="13" width="7.57421875" style="0" bestFit="1" customWidth="1"/>
  </cols>
  <sheetData>
    <row r="1" spans="1:17" ht="12.75">
      <c r="A1" s="52"/>
      <c r="B1" s="57">
        <v>39083</v>
      </c>
      <c r="C1" s="57">
        <v>39114</v>
      </c>
      <c r="D1" s="57">
        <v>39142</v>
      </c>
      <c r="E1" s="57">
        <v>39173</v>
      </c>
      <c r="F1" s="57">
        <v>39203</v>
      </c>
      <c r="G1" s="57">
        <v>39234</v>
      </c>
      <c r="H1" s="57">
        <v>39264</v>
      </c>
      <c r="I1" s="57">
        <v>39295</v>
      </c>
      <c r="J1" s="57">
        <v>39326</v>
      </c>
      <c r="K1" s="57">
        <v>39356</v>
      </c>
      <c r="L1" s="57">
        <v>39387</v>
      </c>
      <c r="M1" s="58">
        <v>39417</v>
      </c>
      <c r="N1" s="3"/>
      <c r="O1" s="3"/>
      <c r="P1" s="3"/>
      <c r="Q1" s="3"/>
    </row>
    <row r="2" spans="1:13" ht="12.75">
      <c r="A2" s="53" t="s">
        <v>25</v>
      </c>
      <c r="B2" s="50">
        <v>1.5</v>
      </c>
      <c r="C2" s="50">
        <v>1.3</v>
      </c>
      <c r="D2" s="50">
        <v>1.1</v>
      </c>
      <c r="E2" s="50">
        <v>1.3</v>
      </c>
      <c r="F2" s="50">
        <v>1.2</v>
      </c>
      <c r="G2" s="50">
        <v>1.5</v>
      </c>
      <c r="H2" s="50">
        <v>1.4</v>
      </c>
      <c r="I2" s="50">
        <v>1.6</v>
      </c>
      <c r="J2" s="50">
        <v>1.1</v>
      </c>
      <c r="K2" s="50">
        <v>1.3</v>
      </c>
      <c r="L2" s="50">
        <v>1.2</v>
      </c>
      <c r="M2" s="51">
        <v>1.2</v>
      </c>
    </row>
    <row r="3" spans="1:13" ht="12.75">
      <c r="A3" s="53" t="s">
        <v>26</v>
      </c>
      <c r="B3" s="50">
        <v>1.2</v>
      </c>
      <c r="C3" s="50">
        <v>1.4</v>
      </c>
      <c r="D3" s="50">
        <v>1.7</v>
      </c>
      <c r="E3" s="50">
        <v>1.9</v>
      </c>
      <c r="F3" s="50">
        <v>1.7</v>
      </c>
      <c r="G3" s="50">
        <v>1.2</v>
      </c>
      <c r="H3" s="50">
        <v>1.1</v>
      </c>
      <c r="I3" s="50">
        <v>1.3</v>
      </c>
      <c r="J3" s="50">
        <v>1.4</v>
      </c>
      <c r="K3" s="50">
        <v>1.1</v>
      </c>
      <c r="L3" s="50">
        <v>1.3</v>
      </c>
      <c r="M3" s="51">
        <v>1.7</v>
      </c>
    </row>
    <row r="4" spans="1:13" ht="12.75">
      <c r="A4" s="53" t="s">
        <v>27</v>
      </c>
      <c r="B4" s="50">
        <v>1.1</v>
      </c>
      <c r="C4" s="50">
        <v>1.2</v>
      </c>
      <c r="D4" s="50">
        <v>1.4</v>
      </c>
      <c r="E4" s="50">
        <v>1.3</v>
      </c>
      <c r="F4" s="50">
        <v>1.3</v>
      </c>
      <c r="G4" s="50">
        <v>1</v>
      </c>
      <c r="H4" s="50">
        <v>1.3</v>
      </c>
      <c r="I4" s="50">
        <v>1.3</v>
      </c>
      <c r="J4" s="50">
        <v>1.5</v>
      </c>
      <c r="K4" s="50">
        <v>1.5</v>
      </c>
      <c r="L4" s="50">
        <v>1.2</v>
      </c>
      <c r="M4" s="51">
        <v>1.3</v>
      </c>
    </row>
    <row r="5" spans="1:13" ht="12.75">
      <c r="A5" s="53" t="s">
        <v>28</v>
      </c>
      <c r="B5" s="50">
        <v>1.8</v>
      </c>
      <c r="C5" s="50">
        <v>1.7</v>
      </c>
      <c r="D5" s="50">
        <v>1.2</v>
      </c>
      <c r="E5" s="50">
        <v>1</v>
      </c>
      <c r="F5" s="50">
        <v>1.4</v>
      </c>
      <c r="G5" s="50">
        <v>1.7</v>
      </c>
      <c r="H5" s="50">
        <v>1.2</v>
      </c>
      <c r="I5" s="50">
        <v>1.2</v>
      </c>
      <c r="J5" s="50">
        <v>1.3</v>
      </c>
      <c r="K5" s="50">
        <v>1.2</v>
      </c>
      <c r="L5" s="50">
        <v>1.7</v>
      </c>
      <c r="M5" s="51">
        <v>1.4</v>
      </c>
    </row>
    <row r="6" spans="1:13" ht="12.75">
      <c r="A6" s="53" t="s">
        <v>29</v>
      </c>
      <c r="B6" s="50">
        <v>1.3</v>
      </c>
      <c r="C6" s="50">
        <v>1.6</v>
      </c>
      <c r="D6" s="50">
        <v>1.5</v>
      </c>
      <c r="E6" s="50">
        <v>1.4</v>
      </c>
      <c r="F6" s="50">
        <v>1.1</v>
      </c>
      <c r="G6" s="50">
        <v>1.3</v>
      </c>
      <c r="H6" s="50">
        <v>1.4</v>
      </c>
      <c r="I6" s="50">
        <v>1</v>
      </c>
      <c r="J6" s="50">
        <v>1.4</v>
      </c>
      <c r="K6" s="50">
        <v>1.1</v>
      </c>
      <c r="L6" s="50">
        <v>1.6</v>
      </c>
      <c r="M6" s="51">
        <v>1.2</v>
      </c>
    </row>
    <row r="7" spans="1:13" ht="13.5" thickBot="1">
      <c r="A7" s="53" t="s">
        <v>30</v>
      </c>
      <c r="B7" s="50">
        <v>1.9</v>
      </c>
      <c r="C7" s="50">
        <v>1</v>
      </c>
      <c r="D7" s="50">
        <v>1.3</v>
      </c>
      <c r="E7" s="50">
        <v>1.1</v>
      </c>
      <c r="F7" s="50">
        <v>1</v>
      </c>
      <c r="G7" s="50">
        <v>1.5</v>
      </c>
      <c r="H7" s="50">
        <v>1.8</v>
      </c>
      <c r="I7" s="50">
        <v>1.1</v>
      </c>
      <c r="J7" s="50">
        <v>1.2</v>
      </c>
      <c r="K7" s="50">
        <v>1</v>
      </c>
      <c r="L7" s="50">
        <v>1</v>
      </c>
      <c r="M7" s="51">
        <v>1.5</v>
      </c>
    </row>
    <row r="8" spans="1:13" ht="13.5" thickBot="1">
      <c r="A8" s="56" t="s">
        <v>31</v>
      </c>
      <c r="B8" s="54">
        <f>SUM(B2:B7)</f>
        <v>8.8</v>
      </c>
      <c r="C8" s="54">
        <f aca="true" t="shared" si="0" ref="C8:M8">SUM(C2:C7)</f>
        <v>8.200000000000001</v>
      </c>
      <c r="D8" s="54">
        <f t="shared" si="0"/>
        <v>8.2</v>
      </c>
      <c r="E8" s="54">
        <f t="shared" si="0"/>
        <v>8</v>
      </c>
      <c r="F8" s="54">
        <f t="shared" si="0"/>
        <v>7.699999999999999</v>
      </c>
      <c r="G8" s="54">
        <f t="shared" si="0"/>
        <v>8.2</v>
      </c>
      <c r="H8" s="54">
        <f t="shared" si="0"/>
        <v>8.200000000000001</v>
      </c>
      <c r="I8" s="54">
        <f t="shared" si="0"/>
        <v>7.5</v>
      </c>
      <c r="J8" s="54">
        <f t="shared" si="0"/>
        <v>7.8999999999999995</v>
      </c>
      <c r="K8" s="54">
        <f t="shared" si="0"/>
        <v>7.200000000000001</v>
      </c>
      <c r="L8" s="54">
        <f t="shared" si="0"/>
        <v>8</v>
      </c>
      <c r="M8" s="55">
        <f t="shared" si="0"/>
        <v>8.3</v>
      </c>
    </row>
  </sheetData>
  <printOptions/>
  <pageMargins left="0.75" right="0.75" top="1" bottom="1" header="0.5" footer="0.5"/>
  <pageSetup orientation="portrait" paperSize="9"/>
  <ignoredErrors>
    <ignoredError sqref="B8:M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G15"/>
  <sheetViews>
    <sheetView workbookViewId="0" topLeftCell="A1">
      <selection activeCell="C2" sqref="C2"/>
    </sheetView>
  </sheetViews>
  <sheetFormatPr defaultColWidth="9.140625" defaultRowHeight="12.75"/>
  <cols>
    <col min="1" max="1" width="17.140625" style="0" customWidth="1"/>
    <col min="7" max="7" width="12.28125" style="0" customWidth="1"/>
  </cols>
  <sheetData>
    <row r="2" spans="4:6" ht="12.75">
      <c r="D2" s="92" t="s">
        <v>87</v>
      </c>
      <c r="E2" s="92"/>
      <c r="F2">
        <v>5</v>
      </c>
    </row>
    <row r="4" spans="2:3" ht="12.75">
      <c r="B4" s="49"/>
      <c r="C4" s="49"/>
    </row>
    <row r="5" spans="1:7" s="60" customFormat="1" ht="12.75">
      <c r="A5" s="91" t="s">
        <v>82</v>
      </c>
      <c r="B5" s="91" t="s">
        <v>81</v>
      </c>
      <c r="C5" s="91"/>
      <c r="D5" s="91" t="s">
        <v>88</v>
      </c>
      <c r="E5" s="91" t="s">
        <v>84</v>
      </c>
      <c r="F5" s="91" t="s">
        <v>85</v>
      </c>
      <c r="G5" s="91" t="s">
        <v>86</v>
      </c>
    </row>
    <row r="6" spans="1:7" s="60" customFormat="1" ht="33.75" customHeight="1">
      <c r="A6" s="91"/>
      <c r="B6" s="59" t="s">
        <v>81</v>
      </c>
      <c r="C6" s="59" t="s">
        <v>83</v>
      </c>
      <c r="D6" s="91"/>
      <c r="E6" s="91"/>
      <c r="F6" s="91"/>
      <c r="G6" s="91"/>
    </row>
    <row r="7" spans="1:7" ht="12.75">
      <c r="A7" s="4" t="s">
        <v>32</v>
      </c>
      <c r="B7" s="4" t="s">
        <v>33</v>
      </c>
      <c r="C7" s="4">
        <v>0.5</v>
      </c>
      <c r="D7" s="62">
        <v>10.8</v>
      </c>
      <c r="E7" s="62">
        <f>C7*D7</f>
        <v>5.4</v>
      </c>
      <c r="F7" s="4"/>
      <c r="G7" s="62">
        <f>E7*F$2</f>
        <v>27</v>
      </c>
    </row>
    <row r="8" spans="1:7" ht="12.75">
      <c r="A8" s="4" t="s">
        <v>34</v>
      </c>
      <c r="B8" s="4" t="s">
        <v>35</v>
      </c>
      <c r="C8" s="4">
        <v>0.25</v>
      </c>
      <c r="D8" s="62">
        <v>23</v>
      </c>
      <c r="E8" s="62">
        <f aca="true" t="shared" si="0" ref="E8:E13">C8*D8</f>
        <v>5.75</v>
      </c>
      <c r="F8" s="4"/>
      <c r="G8" s="62">
        <f aca="true" t="shared" si="1" ref="G8:G13">E8*F$2</f>
        <v>28.75</v>
      </c>
    </row>
    <row r="9" spans="1:7" ht="12.75">
      <c r="A9" s="4" t="s">
        <v>36</v>
      </c>
      <c r="B9" s="4" t="s">
        <v>37</v>
      </c>
      <c r="C9" s="4">
        <v>0.36</v>
      </c>
      <c r="D9" s="62">
        <v>7.7</v>
      </c>
      <c r="E9" s="62">
        <f t="shared" si="0"/>
        <v>2.772</v>
      </c>
      <c r="F9" s="4"/>
      <c r="G9" s="62">
        <f t="shared" si="1"/>
        <v>13.86</v>
      </c>
    </row>
    <row r="10" spans="1:7" ht="12.75">
      <c r="A10" s="4" t="s">
        <v>38</v>
      </c>
      <c r="B10" s="4" t="s">
        <v>39</v>
      </c>
      <c r="C10" s="4">
        <v>0.06</v>
      </c>
      <c r="D10" s="62">
        <v>6.7</v>
      </c>
      <c r="E10" s="62">
        <f t="shared" si="0"/>
        <v>0.40199999999999997</v>
      </c>
      <c r="F10" s="4"/>
      <c r="G10" s="62">
        <f t="shared" si="1"/>
        <v>2.01</v>
      </c>
    </row>
    <row r="11" spans="1:7" ht="12.75">
      <c r="A11" s="4" t="s">
        <v>40</v>
      </c>
      <c r="B11" s="4" t="s">
        <v>41</v>
      </c>
      <c r="C11" s="4">
        <v>0.0025</v>
      </c>
      <c r="D11" s="62">
        <v>146.67</v>
      </c>
      <c r="E11" s="62">
        <f t="shared" si="0"/>
        <v>0.366675</v>
      </c>
      <c r="F11" s="4"/>
      <c r="G11" s="62">
        <f t="shared" si="1"/>
        <v>1.8333749999999998</v>
      </c>
    </row>
    <row r="12" spans="1:7" ht="12.75">
      <c r="A12" s="4" t="s">
        <v>45</v>
      </c>
      <c r="B12" s="4" t="s">
        <v>42</v>
      </c>
      <c r="C12" s="4">
        <v>0.045</v>
      </c>
      <c r="D12" s="62">
        <v>89.33</v>
      </c>
      <c r="E12" s="62">
        <f t="shared" si="0"/>
        <v>4.01985</v>
      </c>
      <c r="F12" s="4"/>
      <c r="G12" s="62">
        <f t="shared" si="1"/>
        <v>20.099249999999998</v>
      </c>
    </row>
    <row r="13" spans="1:7" ht="12.75">
      <c r="A13" s="4" t="s">
        <v>43</v>
      </c>
      <c r="B13" s="4" t="s">
        <v>44</v>
      </c>
      <c r="C13" s="4">
        <v>4</v>
      </c>
      <c r="D13" s="62">
        <v>1.55</v>
      </c>
      <c r="E13" s="62">
        <f t="shared" si="0"/>
        <v>6.2</v>
      </c>
      <c r="F13" s="4" t="s">
        <v>89</v>
      </c>
      <c r="G13" s="62">
        <f t="shared" si="1"/>
        <v>31</v>
      </c>
    </row>
    <row r="14" ht="12.75">
      <c r="G14" s="62">
        <f>SUM(G7:G13)</f>
        <v>124.552625</v>
      </c>
    </row>
    <row r="15" ht="12.75">
      <c r="G15" s="61"/>
    </row>
  </sheetData>
  <mergeCells count="7">
    <mergeCell ref="F5:F6"/>
    <mergeCell ref="G5:G6"/>
    <mergeCell ref="B5:C5"/>
    <mergeCell ref="A5:A6"/>
    <mergeCell ref="D2:E2"/>
    <mergeCell ref="D5:D6"/>
    <mergeCell ref="E5:E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&amp;CEliis Ait</oddHeader>
    <oddFooter>&amp;C23.11.2009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TLÜ</cp:lastModifiedBy>
  <cp:lastPrinted>2009-11-23T13:24:55Z</cp:lastPrinted>
  <dcterms:created xsi:type="dcterms:W3CDTF">2007-10-25T22:16:07Z</dcterms:created>
  <dcterms:modified xsi:type="dcterms:W3CDTF">2009-11-23T13:27:13Z</dcterms:modified>
  <cp:category/>
  <cp:version/>
  <cp:contentType/>
  <cp:contentStatus/>
</cp:coreProperties>
</file>