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üügisummad">'Sheet1'!$A$15:$E$19</definedName>
    <definedName name="usd">'Sheet1'!$B$2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<sst xmlns="http://schemas.openxmlformats.org/spreadsheetml/2006/main" count="37" uniqueCount="35">
  <si>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Müüdud kaubad ja kogused </t>
  </si>
  <si>
    <t>Müüja eesnimi</t>
  </si>
  <si>
    <t>Müüja perekonnanimi</t>
  </si>
  <si>
    <t>Kaup</t>
  </si>
  <si>
    <t>Alghind (käibemaksuta)</t>
  </si>
  <si>
    <t>JH</t>
  </si>
  <si>
    <t>Lõpphind (Käibemaksuga)</t>
  </si>
  <si>
    <t>Märts</t>
  </si>
  <si>
    <t>April</t>
  </si>
  <si>
    <t>Aadu</t>
  </si>
  <si>
    <t>Kuusk</t>
  </si>
  <si>
    <t>XA-1</t>
  </si>
  <si>
    <t>Alla</t>
  </si>
  <si>
    <t>Tamm</t>
  </si>
  <si>
    <t>XY-45</t>
  </si>
  <si>
    <t>Juku</t>
  </si>
  <si>
    <t>Haab</t>
  </si>
  <si>
    <t>XC-6</t>
  </si>
  <si>
    <t>Vadim</t>
  </si>
  <si>
    <t>Vaher</t>
  </si>
  <si>
    <t>XZ-4</t>
  </si>
  <si>
    <t>Vera</t>
  </si>
  <si>
    <t>Kastan</t>
  </si>
  <si>
    <t>XX-2</t>
  </si>
  <si>
    <t>Müügisummad</t>
  </si>
  <si>
    <t>Muutus</t>
  </si>
  <si>
    <t>Müüja nimi</t>
  </si>
  <si>
    <t>USD</t>
  </si>
  <si>
    <t>Lõpphind USD</t>
  </si>
  <si>
    <t>EUR</t>
  </si>
  <si>
    <t>k.m</t>
  </si>
  <si>
    <t>Suurenenud</t>
  </si>
  <si>
    <t>Vähenenud</t>
  </si>
  <si>
    <t>Sama</t>
  </si>
  <si>
    <t>Lõpphind 
RUB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</si>
</sst>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.00\ \k\r"/>
    <numFmt numFmtId="181" formatCode="[Blue]&quot;suurenenud&quot;;[Red]&quot;vähenenud&quot;;&quot;sama&quot;"/>
    <numFmt numFmtId="182" formatCode="#\ ##0.00&quot; usd&quot;"/>
    <numFmt numFmtId="183" formatCode="#\ ##0.00&quot; fim&quot;"/>
    <numFmt numFmtId="184" formatCode="#\ ##0.00&quot; EUR&quot;"/>
    <numFmt numFmtId="185" formatCode="#\ ##0.00&quot; Eur&quot;"/>
    <numFmt numFmtId="186" formatCode="#\ ##0.00&quot; RUB&quot;"/>
    <numFmt numFmtId="187" formatCode="#\ ##0.00&quot; Rub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MS Sans Serif"/>
      <family val="0"/>
    </font>
    <font>
      <b/>
      <sz val="1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55"/>
      </right>
      <top style="double"/>
      <bottom style="double">
        <color indexed="55"/>
      </bottom>
    </border>
    <border>
      <left style="double">
        <color indexed="55"/>
      </left>
      <right style="double">
        <color indexed="55"/>
      </right>
      <top style="double"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/>
      <top style="double">
        <color indexed="55"/>
      </top>
      <bottom style="double">
        <color indexed="55"/>
      </bottom>
    </border>
    <border>
      <left style="double">
        <color indexed="55"/>
      </left>
      <right style="double"/>
      <top style="double">
        <color indexed="55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80" fontId="0" fillId="0" borderId="0" xfId="0" applyNumberFormat="1" applyAlignment="1">
      <alignment/>
    </xf>
    <xf numFmtId="180" fontId="0" fillId="0" borderId="0" xfId="0" applyNumberFormat="1" applyBorder="1" applyAlignment="1" quotePrefix="1">
      <alignment/>
    </xf>
    <xf numFmtId="0" fontId="0" fillId="0" borderId="0" xfId="0" applyAlignment="1" quotePrefix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Continuous"/>
    </xf>
    <xf numFmtId="0" fontId="7" fillId="33" borderId="11" xfId="0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/>
    </xf>
    <xf numFmtId="182" fontId="0" fillId="0" borderId="12" xfId="0" applyNumberFormat="1" applyBorder="1" applyAlignment="1" quotePrefix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horizontal="centerContinuous"/>
    </xf>
    <xf numFmtId="0" fontId="0" fillId="34" borderId="12" xfId="0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centerContinuous"/>
    </xf>
    <xf numFmtId="0" fontId="0" fillId="34" borderId="15" xfId="0" applyFill="1" applyBorder="1" applyAlignment="1">
      <alignment/>
    </xf>
    <xf numFmtId="9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9" fontId="0" fillId="0" borderId="12" xfId="57" applyFont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5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186" fontId="0" fillId="0" borderId="12" xfId="0" applyNumberFormat="1" applyBorder="1" applyAlignment="1" quotePrefix="1">
      <alignment/>
    </xf>
    <xf numFmtId="187" fontId="0" fillId="0" borderId="12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1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Võrdlus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44"/>
      <c:hPercent val="166"/>
      <c:rotY val="38"/>
      <c:depthPercent val="200"/>
      <c:rAngAx val="1"/>
    </c:view3D>
    <c:plotArea>
      <c:layout>
        <c:manualLayout>
          <c:xMode val="edge"/>
          <c:yMode val="edge"/>
          <c:x val="0.0195"/>
          <c:y val="0.1335"/>
          <c:w val="0.87225"/>
          <c:h val="0.83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Märts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Sheet1!$D$15:$D$19</c:f>
              <c:strCache/>
            </c:strRef>
          </c:cat>
          <c:val>
            <c:numRef>
              <c:f>Sheet1!$A$15:$A$19</c:f>
              <c:numCache/>
            </c:numRef>
          </c:val>
          <c:shape val="box"/>
        </c:ser>
        <c:ser>
          <c:idx val="1"/>
          <c:order val="1"/>
          <c:tx>
            <c:strRef>
              <c:f>Sheet1!$B$14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Sheet1!$D$15:$D$19</c:f>
              <c:strCache/>
            </c:strRef>
          </c:cat>
          <c:val>
            <c:numRef>
              <c:f>Sheet1!$B$15:$B$19</c:f>
              <c:numCache/>
            </c:numRef>
          </c:val>
          <c:shape val="box"/>
        </c:ser>
        <c:gapDepth val="0"/>
        <c:shape val="box"/>
        <c:axId val="32362365"/>
        <c:axId val="22825830"/>
      </c:bar3DChart>
      <c:catAx>
        <c:axId val="3236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Müüja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25830"/>
        <c:crosses val="autoZero"/>
        <c:auto val="0"/>
        <c:lblOffset val="100"/>
        <c:tickLblSkip val="1"/>
        <c:noMultiLvlLbl val="0"/>
      </c:catAx>
      <c:valAx>
        <c:axId val="22825830"/>
        <c:scaling>
          <c:orientation val="minMax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summa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62365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493"/>
          <c:w val="0.079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10</xdr:row>
      <xdr:rowOff>95250</xdr:rowOff>
    </xdr:from>
    <xdr:to>
      <xdr:col>13</xdr:col>
      <xdr:colOff>142875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3524250" y="2266950"/>
        <a:ext cx="5838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20" zoomScaleNormal="120" zoomScalePageLayoutView="0" workbookViewId="0" topLeftCell="A1">
      <selection activeCell="L4" sqref="L4"/>
    </sheetView>
  </sheetViews>
  <sheetFormatPr defaultColWidth="9.140625" defaultRowHeight="12.75"/>
  <cols>
    <col min="1" max="1" width="12.57421875" style="0" bestFit="1" customWidth="1"/>
    <col min="2" max="2" width="13.57421875" style="0" customWidth="1"/>
    <col min="3" max="3" width="10.57421875" style="0" bestFit="1" customWidth="1"/>
    <col min="4" max="4" width="13.7109375" style="0" customWidth="1"/>
    <col min="5" max="5" width="5.7109375" style="0" customWidth="1"/>
    <col min="6" max="6" width="16.57421875" style="0" customWidth="1"/>
    <col min="7" max="7" width="12.57421875" style="0" customWidth="1"/>
    <col min="8" max="8" width="14.421875" style="0" customWidth="1"/>
    <col min="9" max="9" width="5.7109375" style="0" customWidth="1"/>
    <col min="10" max="10" width="5.421875" style="0" customWidth="1"/>
  </cols>
  <sheetData>
    <row r="1" spans="1:2" ht="14.25" thickBot="1" thickTop="1">
      <c r="A1" s="9" t="s">
        <v>30</v>
      </c>
      <c r="B1" s="22">
        <v>0.2</v>
      </c>
    </row>
    <row r="2" spans="1:2" ht="14.25" thickBot="1" thickTop="1">
      <c r="A2" s="9" t="s">
        <v>27</v>
      </c>
      <c r="B2" s="25">
        <v>0.89</v>
      </c>
    </row>
    <row r="3" spans="1:2" ht="14.25" thickBot="1" thickTop="1">
      <c r="A3" s="9" t="s">
        <v>29</v>
      </c>
      <c r="B3" s="30">
        <v>0.25</v>
      </c>
    </row>
    <row r="4" spans="1:10" ht="24" thickBot="1" thickTop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3" customHeight="1" thickBot="1" thickTop="1">
      <c r="A5" s="5" t="s">
        <v>1</v>
      </c>
      <c r="B5" s="6" t="s">
        <v>2</v>
      </c>
      <c r="C5" s="8" t="s">
        <v>3</v>
      </c>
      <c r="D5" s="6" t="s">
        <v>4</v>
      </c>
      <c r="E5" s="8" t="s">
        <v>5</v>
      </c>
      <c r="F5" s="6" t="s">
        <v>6</v>
      </c>
      <c r="G5" s="6" t="s">
        <v>28</v>
      </c>
      <c r="H5" s="28" t="s">
        <v>34</v>
      </c>
      <c r="I5" s="8" t="s">
        <v>7</v>
      </c>
      <c r="J5" s="8" t="s">
        <v>8</v>
      </c>
    </row>
    <row r="6" spans="1:10" ht="14.25" thickBot="1" thickTop="1">
      <c r="A6" s="11" t="s">
        <v>9</v>
      </c>
      <c r="B6" s="12" t="s">
        <v>10</v>
      </c>
      <c r="C6" s="13" t="s">
        <v>11</v>
      </c>
      <c r="D6" s="23">
        <v>3456.67</v>
      </c>
      <c r="E6" s="14">
        <v>0.17</v>
      </c>
      <c r="F6" s="23">
        <f>CEILING((D6*E6+D6)*1.2,0.05)</f>
        <v>4853.2</v>
      </c>
      <c r="G6" s="10">
        <f>F6/usd</f>
        <v>5453.033707865168</v>
      </c>
      <c r="H6" s="29">
        <f>F6/$B$3</f>
        <v>19412.8</v>
      </c>
      <c r="I6" s="13">
        <v>2</v>
      </c>
      <c r="J6" s="20">
        <v>7</v>
      </c>
    </row>
    <row r="7" spans="1:10" ht="14.25" thickBot="1" thickTop="1">
      <c r="A7" s="11" t="s">
        <v>12</v>
      </c>
      <c r="B7" s="15" t="s">
        <v>13</v>
      </c>
      <c r="C7" s="13" t="s">
        <v>14</v>
      </c>
      <c r="D7" s="23">
        <v>268.76</v>
      </c>
      <c r="E7" s="14">
        <v>0.25</v>
      </c>
      <c r="F7" s="23">
        <f>CEILING((D7*E7+D7)*1.2,0.05)</f>
        <v>403.15000000000003</v>
      </c>
      <c r="G7" s="10">
        <f>F7/usd</f>
        <v>452.9775280898877</v>
      </c>
      <c r="H7" s="29">
        <f>F7/$B$3</f>
        <v>1612.6000000000001</v>
      </c>
      <c r="I7" s="13">
        <v>108</v>
      </c>
      <c r="J7" s="20">
        <v>108</v>
      </c>
    </row>
    <row r="8" spans="1:10" ht="14.25" thickBot="1" thickTop="1">
      <c r="A8" s="11" t="s">
        <v>15</v>
      </c>
      <c r="B8" s="12" t="s">
        <v>16</v>
      </c>
      <c r="C8" s="13" t="s">
        <v>17</v>
      </c>
      <c r="D8" s="23">
        <v>123.45</v>
      </c>
      <c r="E8" s="14">
        <v>0.12</v>
      </c>
      <c r="F8" s="23">
        <f>CEILING((D8*E8+D8)*1.2,0.05)</f>
        <v>165.95000000000002</v>
      </c>
      <c r="G8" s="10">
        <f>F8/usd</f>
        <v>186.46067415730337</v>
      </c>
      <c r="H8" s="29">
        <f>F8/$B$3</f>
        <v>663.8000000000001</v>
      </c>
      <c r="I8" s="13">
        <v>6</v>
      </c>
      <c r="J8" s="20">
        <v>9</v>
      </c>
    </row>
    <row r="9" spans="1:10" ht="14.25" thickBot="1" thickTop="1">
      <c r="A9" s="11" t="s">
        <v>18</v>
      </c>
      <c r="B9" s="15" t="s">
        <v>19</v>
      </c>
      <c r="C9" s="13" t="s">
        <v>20</v>
      </c>
      <c r="D9" s="23">
        <v>234.49</v>
      </c>
      <c r="E9" s="14">
        <v>0.2</v>
      </c>
      <c r="F9" s="23">
        <f>CEILING((D9*E9+D9)*1.2,0.05)</f>
        <v>337.70000000000005</v>
      </c>
      <c r="G9" s="10">
        <f>F9/usd</f>
        <v>379.43820224719104</v>
      </c>
      <c r="H9" s="29">
        <f>F9/$B$3</f>
        <v>1350.8000000000002</v>
      </c>
      <c r="I9" s="13">
        <v>200</v>
      </c>
      <c r="J9" s="20">
        <v>100</v>
      </c>
    </row>
    <row r="10" spans="1:10" ht="14.25" thickBot="1" thickTop="1">
      <c r="A10" s="16" t="s">
        <v>21</v>
      </c>
      <c r="B10" s="17" t="s">
        <v>22</v>
      </c>
      <c r="C10" s="18" t="s">
        <v>23</v>
      </c>
      <c r="D10" s="24">
        <v>1000</v>
      </c>
      <c r="E10" s="19">
        <v>0.1</v>
      </c>
      <c r="F10" s="24">
        <f>CEILING((D10*E10+D10)*1.2,0.05)</f>
        <v>1320</v>
      </c>
      <c r="G10" s="35">
        <f>F10/usd</f>
        <v>1483.1460674157304</v>
      </c>
      <c r="H10" s="35">
        <f>F10/$B$3</f>
        <v>5280</v>
      </c>
      <c r="I10" s="18">
        <v>8</v>
      </c>
      <c r="J10" s="21">
        <v>10</v>
      </c>
    </row>
    <row r="11" ht="13.5" thickTop="1"/>
    <row r="13" spans="1:8" ht="23.25" thickBot="1">
      <c r="A13" s="7" t="s">
        <v>24</v>
      </c>
      <c r="B13" s="1"/>
      <c r="C13" s="1"/>
      <c r="D13" s="1"/>
      <c r="F13" s="3"/>
      <c r="G13" s="3"/>
      <c r="H13" s="3"/>
    </row>
    <row r="14" spans="1:4" ht="24.75" customHeight="1" thickBot="1" thickTop="1">
      <c r="A14" s="8" t="s">
        <v>7</v>
      </c>
      <c r="B14" s="8" t="s">
        <v>8</v>
      </c>
      <c r="C14" s="8" t="s">
        <v>25</v>
      </c>
      <c r="D14" s="8" t="s">
        <v>26</v>
      </c>
    </row>
    <row r="15" spans="1:4" ht="14.25" thickBot="1" thickTop="1">
      <c r="A15" s="25">
        <f>I6*F6</f>
        <v>9706.4</v>
      </c>
      <c r="B15" s="25">
        <f>J6*F6</f>
        <v>33972.4</v>
      </c>
      <c r="C15" s="26" t="str">
        <f>IF(A15&gt;B15,"vähenenud",IF(B15&gt;A15,"suurenenud","sama"))</f>
        <v>suurenenud</v>
      </c>
      <c r="D15" s="26" t="str">
        <f>A6&amp;" "&amp;B6</f>
        <v>Aadu Kuusk</v>
      </c>
    </row>
    <row r="16" spans="1:4" ht="14.25" thickBot="1" thickTop="1">
      <c r="A16" s="25">
        <f>I7*F7</f>
        <v>43540.200000000004</v>
      </c>
      <c r="B16" s="25">
        <f>J7*F7</f>
        <v>43540.200000000004</v>
      </c>
      <c r="C16" s="26" t="str">
        <f>IF(A16&gt;B16,"vähenenud",IF(B16&gt;A16,"suurenenud","sama"))</f>
        <v>sama</v>
      </c>
      <c r="D16" s="26" t="str">
        <f>A7&amp;" "&amp;B7</f>
        <v>Alla Tamm</v>
      </c>
    </row>
    <row r="17" spans="1:4" ht="14.25" thickBot="1" thickTop="1">
      <c r="A17" s="25">
        <f>I8*F8</f>
        <v>995.7</v>
      </c>
      <c r="B17" s="25">
        <f>J8*F8</f>
        <v>1493.5500000000002</v>
      </c>
      <c r="C17" s="26" t="str">
        <f>IF(A17&gt;B17,"vähenenud",IF(B17&gt;A17,"suurenenud","sama"))</f>
        <v>suurenenud</v>
      </c>
      <c r="D17" s="26" t="str">
        <f>A8&amp;" "&amp;B8</f>
        <v>Juku Haab</v>
      </c>
    </row>
    <row r="18" spans="1:4" ht="14.25" thickBot="1" thickTop="1">
      <c r="A18" s="25">
        <f>I9*F9</f>
        <v>67540.00000000001</v>
      </c>
      <c r="B18" s="25">
        <f>J9*F9</f>
        <v>33770.00000000001</v>
      </c>
      <c r="C18" s="26" t="str">
        <f>IF(A18&gt;B18,"vähenenud",IF(B18&gt;A18,"suurenenud","sama"))</f>
        <v>vähenenud</v>
      </c>
      <c r="D18" s="26" t="str">
        <f>A9&amp;" "&amp;B9</f>
        <v>Vadim Vaher</v>
      </c>
    </row>
    <row r="19" spans="1:4" ht="14.25" thickBot="1" thickTop="1">
      <c r="A19" s="35">
        <f>I10*F10</f>
        <v>10560</v>
      </c>
      <c r="B19" s="35">
        <f>J10*F10</f>
        <v>13200</v>
      </c>
      <c r="C19" s="27" t="str">
        <f>IF(A19&gt;B19,"vähenenud",IF(B19&gt;A19,"suurenenud","sama"))</f>
        <v>suurenenud</v>
      </c>
      <c r="D19" s="27" t="str">
        <f>A10&amp;" "&amp;B10</f>
        <v>Vera Kastan</v>
      </c>
    </row>
    <row r="20" ht="13.5" thickTop="1"/>
    <row r="21" ht="13.5" thickBot="1"/>
    <row r="22" spans="1:2" ht="14.25" thickBot="1" thickTop="1">
      <c r="A22" s="31" t="s">
        <v>31</v>
      </c>
      <c r="B22" s="32">
        <f>COUNTIF($C$15:$C$19,A22)</f>
        <v>3</v>
      </c>
    </row>
    <row r="23" spans="1:2" ht="14.25" thickBot="1" thickTop="1">
      <c r="A23" s="31" t="s">
        <v>32</v>
      </c>
      <c r="B23" s="32">
        <f>COUNTIF($C$15:$C$19,A23)</f>
        <v>1</v>
      </c>
    </row>
    <row r="24" spans="1:2" ht="14.25" thickBot="1" thickTop="1">
      <c r="A24" s="31" t="s">
        <v>33</v>
      </c>
      <c r="B24" s="32">
        <f>COUNTIF($C$15:$C$19,A24)</f>
        <v>1</v>
      </c>
    </row>
    <row r="25" ht="13.5" thickTop="1">
      <c r="B25" s="2"/>
    </row>
    <row r="26" spans="2:3" ht="12.75">
      <c r="B26" s="2"/>
      <c r="C26" s="4"/>
    </row>
    <row r="27" ht="12.75">
      <c r="B27" s="2"/>
    </row>
    <row r="28" ht="12.75">
      <c r="B28" s="2"/>
    </row>
    <row r="37" ht="12.75">
      <c r="I37" s="34"/>
    </row>
  </sheetData>
  <sheetProtection/>
  <mergeCells count="1">
    <mergeCell ref="A4:J4"/>
  </mergeCells>
  <printOptions verticalCentered="1"/>
  <pageMargins left="0.7" right="0.18" top="0.54" bottom="0.2" header="0.31" footer="0.2"/>
  <pageSetup fitToHeight="2" fitToWidth="1" horizontalDpi="120" verticalDpi="120" orientation="landscape" paperSize="9" r:id="rId2"/>
  <headerFooter alignWithMargins="0">
    <oddHeader>&amp;RTLU</oddHeader>
    <oddFooter>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2009-10-20T05:45:15Z</cp:lastPrinted>
  <dcterms:created xsi:type="dcterms:W3CDTF">2004-11-08T08:24:23Z</dcterms:created>
  <dcterms:modified xsi:type="dcterms:W3CDTF">2013-03-26T06:25:23Z</dcterms:modified>
  <cp:category/>
  <cp:version/>
  <cp:contentType/>
  <cp:contentStatus/>
</cp:coreProperties>
</file>