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5775" activeTab="0"/>
  </bookViews>
  <sheets>
    <sheet name="Ülesanded" sheetId="1" r:id="rId1"/>
    <sheet name="Aruanne" sheetId="2" r:id="rId2"/>
    <sheet name="Pivot Table" sheetId="3" r:id="rId3"/>
    <sheet name="DATABASE1" sheetId="4" r:id="rId4"/>
    <sheet name="DATABASE2" sheetId="5" r:id="rId5"/>
  </sheets>
  <definedNames>
    <definedName name="ALA">'DATABASE2'!$A$19:$G$104</definedName>
    <definedName name="Baas">'DATABASE1'!$A$16:$I$60</definedName>
    <definedName name="CRITERIA" localSheetId="4">'DATABASE2'!$E$7:$E$8</definedName>
    <definedName name="DATABASE">'DATABASE1'!$A$1:$G$28</definedName>
    <definedName name="EXTRACT" localSheetId="4">'DATABASE2'!#REF!</definedName>
  </definedNames>
  <calcPr fullCalcOnLoad="1"/>
  <pivotCaches>
    <pivotCache cacheId="1" r:id="rId6"/>
    <pivotCache cacheId="3" r:id="rId7"/>
    <pivotCache cacheId="2" r:id="rId8"/>
  </pivotCaches>
</workbook>
</file>

<file path=xl/comments4.xml><?xml version="1.0" encoding="utf-8"?>
<comments xmlns="http://schemas.openxmlformats.org/spreadsheetml/2006/main">
  <authors>
    <author>Kalle Kivi</author>
  </authors>
  <commentList>
    <comment ref="H1" authorId="0">
      <text>
        <r>
          <rPr>
            <b/>
            <sz val="8"/>
            <rFont val="Tahoma"/>
            <family val="0"/>
          </rPr>
          <t xml:space="preserve">Kui lahter F2 on tühi, jääb ka see lahter tühjaks. Kui F2 sisaldab elukohta, siis tuleb siia tekst "Elanike arv linnas nimega Elukoht" </t>
        </r>
      </text>
    </comment>
    <comment ref="H4" authorId="0">
      <text>
        <r>
          <rPr>
            <b/>
            <sz val="8"/>
            <rFont val="Tahoma"/>
            <family val="0"/>
          </rPr>
          <t>Kui lahtrid F5 ja E5 on tühjad, jääb ka see lahter tühjaks. Kui "sugu" on  näiteks M a, siis tuleb siia tekst "Meeste palk kokku ". Kui  "Elukoht" on täidetud, siis näiteks "Tallinna elanike palk kokku". Kui on täidetud mõlemad, siis näiteks "Tallinna naiste palk kokku "</t>
        </r>
      </text>
    </comment>
    <comment ref="H7" authorId="0">
      <text>
        <r>
          <rPr>
            <b/>
            <sz val="8"/>
            <rFont val="Tahoma"/>
            <family val="0"/>
          </rPr>
          <t>Sarnane funktsioonile DCOUNTA, otsitakse ainult keskmist.</t>
        </r>
      </text>
    </comment>
  </commentList>
</comments>
</file>

<file path=xl/sharedStrings.xml><?xml version="1.0" encoding="utf-8"?>
<sst xmlns="http://schemas.openxmlformats.org/spreadsheetml/2006/main" count="970" uniqueCount="288">
  <si>
    <t>peaksid toimima suvalise filtreerimise korral</t>
  </si>
  <si>
    <t>palk kokku</t>
  </si>
  <si>
    <t>???</t>
  </si>
  <si>
    <t>keskmine palk</t>
  </si>
  <si>
    <t>leib</t>
  </si>
  <si>
    <t>sai</t>
  </si>
  <si>
    <t>vorst</t>
  </si>
  <si>
    <t>juust</t>
  </si>
  <si>
    <t>Perenimi</t>
  </si>
  <si>
    <t>Eesnimi</t>
  </si>
  <si>
    <t>Nimi</t>
  </si>
  <si>
    <t>Sugu</t>
  </si>
  <si>
    <t>Elukoht</t>
  </si>
  <si>
    <t>kaup</t>
  </si>
  <si>
    <t>kogus</t>
  </si>
  <si>
    <t>müügitulmus</t>
  </si>
  <si>
    <t>Palk</t>
  </si>
  <si>
    <t>Kuusk</t>
  </si>
  <si>
    <t>Aadu</t>
  </si>
  <si>
    <t>M</t>
  </si>
  <si>
    <t>Paide</t>
  </si>
  <si>
    <t>Leib</t>
  </si>
  <si>
    <t>Kask</t>
  </si>
  <si>
    <t>Eedi</t>
  </si>
  <si>
    <t>Tartu</t>
  </si>
  <si>
    <t>Sai</t>
  </si>
  <si>
    <t>Mänd</t>
  </si>
  <si>
    <t>Aare</t>
  </si>
  <si>
    <t>Tallinn</t>
  </si>
  <si>
    <t>Vorst</t>
  </si>
  <si>
    <t>Haab</t>
  </si>
  <si>
    <t>Maali</t>
  </si>
  <si>
    <t>N</t>
  </si>
  <si>
    <t>Viljandi</t>
  </si>
  <si>
    <t>Juust</t>
  </si>
  <si>
    <t>Kivi</t>
  </si>
  <si>
    <t>Kalle</t>
  </si>
  <si>
    <t>Pärn</t>
  </si>
  <si>
    <t>Margus</t>
  </si>
  <si>
    <t>Mare</t>
  </si>
  <si>
    <t>Sõnajalg</t>
  </si>
  <si>
    <t xml:space="preserve">Torim </t>
  </si>
  <si>
    <t>Eve</t>
  </si>
  <si>
    <t>Pärnu</t>
  </si>
  <si>
    <t xml:space="preserve">Kuusk </t>
  </si>
  <si>
    <t>Vambola</t>
  </si>
  <si>
    <t>=DCOUNTA(Andmebaas;väli;filter)</t>
  </si>
  <si>
    <t>=DSUM(Andmebaas;väli;filter)</t>
  </si>
  <si>
    <t>=DAVERAGE(Andmebaas;väli;filter)</t>
  </si>
  <si>
    <t>Otsida kaupade koodid Vlookup</t>
  </si>
  <si>
    <t>Igale kaubale järgi selle kauba müüjate arv Countif</t>
  </si>
  <si>
    <t>Luua eraldi tabel Tänav 2 meestest. (Avanced filter) ja paigutada see teisele töölehele nimega "Tänav 2 mehed"</t>
  </si>
  <si>
    <t>Loodud tabelis jagada aadress kahte tulpa "Tänav" ja "Maja" Data/Text to colums</t>
  </si>
  <si>
    <t>Tulbas nimi saada eesnimi ettepoole perekonnanimest</t>
  </si>
  <si>
    <t xml:space="preserve">Kasutades andmebaasifunktsioone saada vastused </t>
  </si>
  <si>
    <t>a)</t>
  </si>
  <si>
    <t>Paide kodanike või naissoost müüjate arv</t>
  </si>
  <si>
    <t>b)</t>
  </si>
  <si>
    <t>Tallinna ja Tartu müüjate arv</t>
  </si>
  <si>
    <t>Konstrueerida informatiivsed lahtrid eeldusega, et eelmises ülesandes toodud kriteeriumid võivad muutuda</t>
  </si>
  <si>
    <t>Kood</t>
  </si>
  <si>
    <t>Kaup</t>
  </si>
  <si>
    <t>Hind</t>
  </si>
  <si>
    <t>Linn</t>
  </si>
  <si>
    <t>Aadress</t>
  </si>
  <si>
    <t>Müüjate arv</t>
  </si>
  <si>
    <t>Haab Aadu</t>
  </si>
  <si>
    <t>Tänav 2 Maja 9</t>
  </si>
  <si>
    <t>Haab Aare</t>
  </si>
  <si>
    <t>Tänav 3 Maja 17</t>
  </si>
  <si>
    <t>Haab Kalle</t>
  </si>
  <si>
    <t>Tänav 5 Maja 5</t>
  </si>
  <si>
    <t>Tänav 1 Maja 12</t>
  </si>
  <si>
    <t>Haab Maali</t>
  </si>
  <si>
    <t>Tänav 2 Maja 15</t>
  </si>
  <si>
    <t>Haab Sõnajalg</t>
  </si>
  <si>
    <t>Tänav 4 Maja 3</t>
  </si>
  <si>
    <t>Tänav 5 Maja 11</t>
  </si>
  <si>
    <t>Haab Vambola</t>
  </si>
  <si>
    <t>Tänav 1 Maja 6</t>
  </si>
  <si>
    <t>Kask Aadu</t>
  </si>
  <si>
    <t>Tänav 1 Maja 16</t>
  </si>
  <si>
    <t>Kask Eedi</t>
  </si>
  <si>
    <t>Tänav 5 Maja 15</t>
  </si>
  <si>
    <t>Kask Eve</t>
  </si>
  <si>
    <t>Tänav 4 Maja 7</t>
  </si>
  <si>
    <t>Kask Kalle</t>
  </si>
  <si>
    <t>Tänav 3 Maja 4</t>
  </si>
  <si>
    <t>Tänav 4 Maja 13</t>
  </si>
  <si>
    <t>Kask Mare</t>
  </si>
  <si>
    <t>Tänav 5 Maja 9</t>
  </si>
  <si>
    <t>Kask Margus</t>
  </si>
  <si>
    <t>Tänav 2 Maja 2</t>
  </si>
  <si>
    <t>Kivi Aadu</t>
  </si>
  <si>
    <t>Tänav 3 Maja 9</t>
  </si>
  <si>
    <t>Kivi Aare</t>
  </si>
  <si>
    <t>Tänav 3 Maja 5</t>
  </si>
  <si>
    <t>Tänav 5 Maja 10</t>
  </si>
  <si>
    <t>Kivi Eedi</t>
  </si>
  <si>
    <t>Tänav 4 Maja 8</t>
  </si>
  <si>
    <t>Kivi Eve</t>
  </si>
  <si>
    <t>Tänav 5 Maja 3</t>
  </si>
  <si>
    <t>Tänav 1 Maja 10</t>
  </si>
  <si>
    <t>Kivi Kalle</t>
  </si>
  <si>
    <t>Tänav 3 Maja 15</t>
  </si>
  <si>
    <t>Tänav 5 Maja 16</t>
  </si>
  <si>
    <t>Kivi Maali</t>
  </si>
  <si>
    <t>Tänav 4 Maja 18</t>
  </si>
  <si>
    <t>Kivi Mare</t>
  </si>
  <si>
    <t>Tänav 1 Maja 4</t>
  </si>
  <si>
    <t>Tänav 2 Maja 13</t>
  </si>
  <si>
    <t>Kivi Margus</t>
  </si>
  <si>
    <t>Tänav 4 Maja 14</t>
  </si>
  <si>
    <t>Tänav 1 Maja 17</t>
  </si>
  <si>
    <t>Kivi Vambola</t>
  </si>
  <si>
    <t>Tänav 2 Maja 3</t>
  </si>
  <si>
    <t>Tänav 2 Maja 7</t>
  </si>
  <si>
    <t>Tänav 3 Maja 11</t>
  </si>
  <si>
    <t>Kuusk Aadu</t>
  </si>
  <si>
    <t>Tänav 4 Maja 15</t>
  </si>
  <si>
    <t>Kuusk Kalle</t>
  </si>
  <si>
    <t>Tänav 1 Maja 1</t>
  </si>
  <si>
    <t>Tänav 4 Maja 9</t>
  </si>
  <si>
    <t>Tänav 5 Maja 14</t>
  </si>
  <si>
    <t>Tänav 2 Maja 18</t>
  </si>
  <si>
    <t>Kuusk Maali</t>
  </si>
  <si>
    <t>Tänav 2 Maja 4</t>
  </si>
  <si>
    <t>Tänav 4 Maja 6</t>
  </si>
  <si>
    <t>Tänav 1 Maja 9</t>
  </si>
  <si>
    <t>Tänav 3 Maja 12</t>
  </si>
  <si>
    <t>Kuusk Sõnajalg</t>
  </si>
  <si>
    <t>Tänav 3 Maja 6</t>
  </si>
  <si>
    <t>Kuusk Vambola</t>
  </si>
  <si>
    <t>Tänav 5 Maja 17</t>
  </si>
  <si>
    <t>Kuusk  Aadu</t>
  </si>
  <si>
    <t>Tänav 3 Maja 16</t>
  </si>
  <si>
    <t>Kuusk  Eedi</t>
  </si>
  <si>
    <t>Tänav 5 Maja 4</t>
  </si>
  <si>
    <t>Tänav 1 Maja 11</t>
  </si>
  <si>
    <t>Kuusk  Eve</t>
  </si>
  <si>
    <t>Tänav 2 Maja 14</t>
  </si>
  <si>
    <t>Tänav 4 Maja 19</t>
  </si>
  <si>
    <t>Kuusk  Kalle</t>
  </si>
  <si>
    <t>Tänav 2 Maja 8</t>
  </si>
  <si>
    <t>Kuusk  Margus</t>
  </si>
  <si>
    <t>Tänav 1 Maja 5</t>
  </si>
  <si>
    <t>Tänav 3 Maja 10</t>
  </si>
  <si>
    <t>Mänd Aadu</t>
  </si>
  <si>
    <t>Tänav 5 Maja 7</t>
  </si>
  <si>
    <t>Mänd Aare</t>
  </si>
  <si>
    <t>Tänav 1 Maja 14</t>
  </si>
  <si>
    <t>Mänd Eedi</t>
  </si>
  <si>
    <t>Tänav 2 Maja 17</t>
  </si>
  <si>
    <t>Mänd Eve</t>
  </si>
  <si>
    <t>Tänav 1 Maja 8</t>
  </si>
  <si>
    <t>Mänd Kalle</t>
  </si>
  <si>
    <t>Tänav 3 Maja 2</t>
  </si>
  <si>
    <t>Tänav 4 Maja 11</t>
  </si>
  <si>
    <t>Mänd Margus</t>
  </si>
  <si>
    <t>Tänav 4 Maja 5</t>
  </si>
  <si>
    <t>Tänav 5 Maja 13</t>
  </si>
  <si>
    <t>Mare Aare</t>
  </si>
  <si>
    <t>Tänav 5 Maja 8</t>
  </si>
  <si>
    <t>Mare Sõnajalg</t>
  </si>
  <si>
    <t>Tänav 1 Maja 15</t>
  </si>
  <si>
    <t>Mare Vambola</t>
  </si>
  <si>
    <t>Tänav 3 Maja 3</t>
  </si>
  <si>
    <t>Tänav 4 Maja 12</t>
  </si>
  <si>
    <t>Pärn Aadu</t>
  </si>
  <si>
    <t>Tänav 1 Maja 2</t>
  </si>
  <si>
    <t>Tänav 3 Maja 7</t>
  </si>
  <si>
    <t>Tänav 2 Maja 11</t>
  </si>
  <si>
    <t>Tänav 3 Maja 14</t>
  </si>
  <si>
    <t>Tänav 5 Maja 19</t>
  </si>
  <si>
    <t>Pärn Aare</t>
  </si>
  <si>
    <t>Tänav 1 Maja 3</t>
  </si>
  <si>
    <t>Tänav 2 Maja 12</t>
  </si>
  <si>
    <t>Pärn Eedi</t>
  </si>
  <si>
    <t>Tänav 4 Maja 10</t>
  </si>
  <si>
    <t>Pärn Eve</t>
  </si>
  <si>
    <t>Tänav 2 Maja 5</t>
  </si>
  <si>
    <t>Tänav 3 Maja 13</t>
  </si>
  <si>
    <t>Pärn Kalle</t>
  </si>
  <si>
    <t>Tänav 2 Maja 6</t>
  </si>
  <si>
    <t>Tänav 5 Maja 18</t>
  </si>
  <si>
    <t>Pärn Margus</t>
  </si>
  <si>
    <t>Tänav 3 Maja 8</t>
  </si>
  <si>
    <t>Tänav 4 Maja 16</t>
  </si>
  <si>
    <t>Pärn Vambola</t>
  </si>
  <si>
    <t>Tänav 4 Maja 17</t>
  </si>
  <si>
    <t>Torim  Aadu</t>
  </si>
  <si>
    <t>Tänav 4 Maja 4</t>
  </si>
  <si>
    <t>Tänav 5 Maja 12</t>
  </si>
  <si>
    <t>Torim  Eve</t>
  </si>
  <si>
    <t>Tänav 2 Maja 16</t>
  </si>
  <si>
    <t>Torim  Kalle</t>
  </si>
  <si>
    <t>Tänav 5 Maja 6</t>
  </si>
  <si>
    <t>Tänav 2 Maja 10</t>
  </si>
  <si>
    <t>Torim  Maali</t>
  </si>
  <si>
    <t>Tänav 1 Maja 7</t>
  </si>
  <si>
    <t>Torim  Mare</t>
  </si>
  <si>
    <t>Tänav 1 Maja 13</t>
  </si>
  <si>
    <t>Tänav 3 Maja 18</t>
  </si>
  <si>
    <t>Lehel database lõpetada ja mõelda veel läbi andmebaasiülesanne 2</t>
  </si>
  <si>
    <t>Kuu</t>
  </si>
  <si>
    <t>Päev</t>
  </si>
  <si>
    <t>Staatus</t>
  </si>
  <si>
    <t>Kursus</t>
  </si>
  <si>
    <t>Tunde</t>
  </si>
  <si>
    <t>Inimeste arv</t>
  </si>
  <si>
    <t xml:space="preserve">Makstud </t>
  </si>
  <si>
    <t>Lektor</t>
  </si>
  <si>
    <t>tasu</t>
  </si>
  <si>
    <t>tasu kokku</t>
  </si>
  <si>
    <t>August</t>
  </si>
  <si>
    <t>22-24</t>
  </si>
  <si>
    <t>tellitud</t>
  </si>
  <si>
    <t>EXCEL</t>
  </si>
  <si>
    <t>29-30</t>
  </si>
  <si>
    <t>üldine</t>
  </si>
  <si>
    <t>Alg</t>
  </si>
  <si>
    <t>29-31</t>
  </si>
  <si>
    <t>Word</t>
  </si>
  <si>
    <t>31-2</t>
  </si>
  <si>
    <t>Excel</t>
  </si>
  <si>
    <t>September</t>
  </si>
  <si>
    <t>5-7</t>
  </si>
  <si>
    <t>6-7+8</t>
  </si>
  <si>
    <t>Märtin</t>
  </si>
  <si>
    <t>12-13</t>
  </si>
  <si>
    <t>Uulma</t>
  </si>
  <si>
    <t>12-15</t>
  </si>
  <si>
    <t>Leis</t>
  </si>
  <si>
    <t>14-16</t>
  </si>
  <si>
    <t>19-20</t>
  </si>
  <si>
    <t>21-22</t>
  </si>
  <si>
    <t>22-23</t>
  </si>
  <si>
    <t xml:space="preserve">26-29 </t>
  </si>
  <si>
    <t>Corel</t>
  </si>
  <si>
    <t>Maksing</t>
  </si>
  <si>
    <t>Oktoober</t>
  </si>
  <si>
    <t xml:space="preserve">6-7 </t>
  </si>
  <si>
    <t>10-14</t>
  </si>
  <si>
    <t>Ex+Acc</t>
  </si>
  <si>
    <t>18-21</t>
  </si>
  <si>
    <t>Quattro</t>
  </si>
  <si>
    <t>Access</t>
  </si>
  <si>
    <t>24-26</t>
  </si>
  <si>
    <t>24-25</t>
  </si>
  <si>
    <t>26-27</t>
  </si>
  <si>
    <t>26-28</t>
  </si>
  <si>
    <t>November</t>
  </si>
  <si>
    <t>WP</t>
  </si>
  <si>
    <t>Leitsalu</t>
  </si>
  <si>
    <t>3-4</t>
  </si>
  <si>
    <t>7-8</t>
  </si>
  <si>
    <t>7-9</t>
  </si>
  <si>
    <t>9-11</t>
  </si>
  <si>
    <t>14-15</t>
  </si>
  <si>
    <t>15-18</t>
  </si>
  <si>
    <t>W+E</t>
  </si>
  <si>
    <t>16-17</t>
  </si>
  <si>
    <t>TimeLine</t>
  </si>
  <si>
    <t>22-25</t>
  </si>
  <si>
    <t>28-30</t>
  </si>
  <si>
    <t>Detsember</t>
  </si>
  <si>
    <t>5-8</t>
  </si>
  <si>
    <t xml:space="preserve">Corel </t>
  </si>
  <si>
    <t>19-22</t>
  </si>
  <si>
    <t>Kulu</t>
  </si>
  <si>
    <t>Grand Total</t>
  </si>
  <si>
    <t>Nr</t>
  </si>
  <si>
    <t>Summa</t>
  </si>
  <si>
    <t>Ostukuupäev</t>
  </si>
  <si>
    <t>Perepoja</t>
  </si>
  <si>
    <t>Madise</t>
  </si>
  <si>
    <t>Viljaveski</t>
  </si>
  <si>
    <t>Röstsai</t>
  </si>
  <si>
    <t>Salla</t>
  </si>
  <si>
    <t>Perenaise</t>
  </si>
  <si>
    <t>Sum of kogus</t>
  </si>
  <si>
    <t>Sum of Hind</t>
  </si>
  <si>
    <t>Total</t>
  </si>
  <si>
    <t>Average of kogus</t>
  </si>
  <si>
    <t xml:space="preserve"> Luua kokkuvõtted väljadele Makstud ja Kulu lehel Aruanne Grupeerida allolevale kujule </t>
  </si>
  <si>
    <t xml:space="preserve">Luua kokkuvõtted Lektorite kaupa saades vastuseks keskmise kulu lektori kohta. Grupeerida allolevale kujule </t>
  </si>
  <si>
    <t>Luua Lehel Pivot Table järgnevad Risttabelid Kõik samale lehele</t>
  </si>
  <si>
    <t>Lehel database lõpetada ja mõelda veel läbi andmebaasiülesanne 1 Proovida läbi Andmete lisamine läbi Formi</t>
  </si>
</sst>
</file>

<file path=xl/styles.xml><?xml version="1.0" encoding="utf-8"?>
<styleSheet xmlns="http://schemas.openxmlformats.org/spreadsheetml/2006/main">
  <numFmts count="4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\ &quot;kr&quot;"/>
    <numFmt numFmtId="173" formatCode="#,##0.0_);[Red]\(#,##0.0\)"/>
    <numFmt numFmtId="174" formatCode="0.0"/>
    <numFmt numFmtId="175" formatCode="m/d/yyyy"/>
    <numFmt numFmtId="176" formatCode="00000"/>
    <numFmt numFmtId="177" formatCode="#,##0&quot;kr&quot;;\-#,##0&quot;kr&quot;"/>
    <numFmt numFmtId="178" formatCode="#,##0&quot;kr&quot;;[Red]\-#,##0&quot;kr&quot;"/>
    <numFmt numFmtId="179" formatCode="#,##0.00&quot;kr&quot;;\-#,##0.00&quot;kr&quot;"/>
    <numFmt numFmtId="180" formatCode="#,##0.00&quot;kr&quot;;[Red]\-#,##0.00&quot;kr&quot;"/>
    <numFmt numFmtId="181" formatCode="_-* #,##0&quot;kr&quot;_-;\-* #,##0&quot;kr&quot;_-;_-* &quot;-&quot;&quot;kr&quot;_-;_-@_-"/>
    <numFmt numFmtId="182" formatCode="_-* #,##0_k_r_-;\-* #,##0_k_r_-;_-* &quot;-&quot;_k_r_-;_-@_-"/>
    <numFmt numFmtId="183" formatCode="_-* #,##0.00&quot;kr&quot;_-;\-* #,##0.00&quot;kr&quot;_-;_-* &quot;-&quot;??&quot;kr&quot;_-;_-@_-"/>
    <numFmt numFmtId="184" formatCode="_-* #,##0.00_k_r_-;\-* #,##0.00_k_r_-;_-* &quot;-&quot;??_k_r_-;_-@_-"/>
    <numFmt numFmtId="185" formatCode="#,##0\ &quot;EEK&quot;_);\(#,##0\ &quot;EEK&quot;\)"/>
    <numFmt numFmtId="186" formatCode="#,##0\ &quot;EEK&quot;_);[Red]\(#,##0\ &quot;EEK&quot;\)"/>
    <numFmt numFmtId="187" formatCode="#,##0.00\ &quot;EEK&quot;_);\(#,##0.00\ &quot;EEK&quot;\)"/>
    <numFmt numFmtId="188" formatCode="#,##0.00\ &quot;EEK&quot;_);[Red]\(#,##0.00\ &quot;EEK&quot;\)"/>
    <numFmt numFmtId="189" formatCode="_ * #,##0_)\ &quot;EEK&quot;_ ;_ * \(#,##0\)\ &quot;EEK&quot;_ ;_ * &quot;-&quot;_)\ &quot;EEK&quot;_ ;_ @_ "/>
    <numFmt numFmtId="190" formatCode="_ * #,##0_)\ _E_E_K_ ;_ * \(#,##0\)\ _E_E_K_ ;_ * &quot;-&quot;_)\ _E_E_K_ ;_ @_ "/>
    <numFmt numFmtId="191" formatCode="_ * #,##0.00_)\ &quot;EEK&quot;_ ;_ * \(#,##0.00\)\ &quot;EEK&quot;_ ;_ * &quot;-&quot;??_)\ &quot;EEK&quot;_ ;_ @_ "/>
    <numFmt numFmtId="192" formatCode="_ * #,##0.00_)\ _E_E_K_ ;_ * \(#,##0.00\)\ _E_E_K_ ;_ * &quot;-&quot;??_)\ _E_E_K_ ;_ @_ "/>
    <numFmt numFmtId="193" formatCode="#,##0\ &quot;mk&quot;;\-#,##0\ &quot;mk&quot;"/>
    <numFmt numFmtId="194" formatCode="#,##0\ &quot;mk&quot;;[Red]\-#,##0\ &quot;mk&quot;"/>
    <numFmt numFmtId="195" formatCode="#,##0.00\ &quot;mk&quot;;\-#,##0.00\ &quot;mk&quot;"/>
    <numFmt numFmtId="196" formatCode="#,##0.00\ &quot;mk&quot;;[Red]\-#,##0.00\ &quot;mk&quot;"/>
    <numFmt numFmtId="197" formatCode="_-* #,##0\ &quot;mk&quot;_-;\-* #,##0\ &quot;mk&quot;_-;_-* &quot;-&quot;\ &quot;mk&quot;_-;_-@_-"/>
    <numFmt numFmtId="198" formatCode="_-* #,##0\ _m_k_-;\-* #,##0\ _m_k_-;_-* &quot;-&quot;\ _m_k_-;_-@_-"/>
    <numFmt numFmtId="199" formatCode="_-* #,##0.00\ &quot;mk&quot;_-;\-* #,##0.00\ &quot;mk&quot;_-;_-* &quot;-&quot;??\ &quot;mk&quot;_-;_-@_-"/>
    <numFmt numFmtId="200" formatCode="_-* #,##0.00\ _m_k_-;\-* #,##0.00\ _m_k_-;_-* &quot;-&quot;??\ _m_k_-;_-@_-"/>
  </numFmts>
  <fonts count="1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0"/>
      <color indexed="9"/>
      <name val="MS Sans Serif"/>
      <family val="2"/>
    </font>
    <font>
      <b/>
      <sz val="10"/>
      <color indexed="9"/>
      <name val="MS Sans Serif"/>
      <family val="2"/>
    </font>
    <font>
      <b/>
      <sz val="10"/>
      <name val="Arial"/>
      <family val="0"/>
    </font>
    <font>
      <b/>
      <sz val="8"/>
      <name val="Tahoma"/>
      <family val="0"/>
    </font>
    <font>
      <sz val="8"/>
      <name val="Tahoma"/>
      <family val="2"/>
    </font>
    <font>
      <b/>
      <i/>
      <sz val="10"/>
      <name val="Arial"/>
      <family val="2"/>
    </font>
    <font>
      <sz val="10"/>
      <color indexed="16"/>
      <name val="Arial"/>
      <family val="2"/>
    </font>
    <font>
      <sz val="10"/>
      <color indexed="17"/>
      <name val="Arial"/>
      <family val="2"/>
    </font>
    <font>
      <b/>
      <sz val="10"/>
      <color indexed="57"/>
      <name val="Arial"/>
      <family val="2"/>
    </font>
    <font>
      <sz val="10"/>
      <color indexed="10"/>
      <name val="Arial"/>
      <family val="2"/>
    </font>
    <font>
      <sz val="10"/>
      <color indexed="10"/>
      <name val="MS Sans Serif"/>
      <family val="2"/>
    </font>
    <font>
      <b/>
      <sz val="8"/>
      <name val="MS Sans Serif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9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5" fillId="2" borderId="0" xfId="0" applyFont="1" applyFill="1" applyAlignment="1">
      <alignment/>
    </xf>
    <xf numFmtId="0" fontId="0" fillId="3" borderId="1" xfId="0" applyFill="1" applyBorder="1" applyAlignment="1">
      <alignment/>
    </xf>
    <xf numFmtId="0" fontId="0" fillId="4" borderId="2" xfId="0" applyFill="1" applyBorder="1" applyAlignment="1">
      <alignment/>
    </xf>
    <xf numFmtId="0" fontId="7" fillId="0" borderId="0" xfId="0" applyFont="1" applyAlignment="1">
      <alignment/>
    </xf>
    <xf numFmtId="0" fontId="0" fillId="0" borderId="3" xfId="0" applyBorder="1" applyAlignment="1">
      <alignment/>
    </xf>
    <xf numFmtId="0" fontId="0" fillId="3" borderId="4" xfId="0" applyFill="1" applyBorder="1" applyAlignment="1">
      <alignment horizontal="right"/>
    </xf>
    <xf numFmtId="0" fontId="0" fillId="0" borderId="4" xfId="0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6" xfId="0" applyBorder="1" applyAlignment="1">
      <alignment/>
    </xf>
    <xf numFmtId="0" fontId="0" fillId="4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0" xfId="0" applyFill="1" applyBorder="1" applyAlignment="1" quotePrefix="1">
      <alignment/>
    </xf>
    <xf numFmtId="0" fontId="0" fillId="4" borderId="7" xfId="0" applyFill="1" applyBorder="1" applyAlignment="1">
      <alignment/>
    </xf>
    <xf numFmtId="0" fontId="0" fillId="0" borderId="7" xfId="0" applyBorder="1" applyAlignment="1">
      <alignment/>
    </xf>
    <xf numFmtId="0" fontId="0" fillId="3" borderId="6" xfId="0" applyFill="1" applyBorder="1" applyAlignment="1">
      <alignment horizontal="right"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0" fillId="3" borderId="7" xfId="0" applyFill="1" applyBorder="1" applyAlignment="1">
      <alignment/>
    </xf>
    <xf numFmtId="0" fontId="0" fillId="4" borderId="6" xfId="0" applyFill="1" applyBorder="1" applyAlignment="1">
      <alignment horizontal="right"/>
    </xf>
    <xf numFmtId="0" fontId="0" fillId="4" borderId="0" xfId="0" applyFill="1" applyBorder="1" applyAlignment="1">
      <alignment horizontal="left"/>
    </xf>
    <xf numFmtId="0" fontId="0" fillId="0" borderId="6" xfId="0" applyBorder="1" applyAlignment="1">
      <alignment horizontal="right"/>
    </xf>
    <xf numFmtId="0" fontId="0" fillId="0" borderId="8" xfId="0" applyBorder="1" applyAlignment="1">
      <alignment/>
    </xf>
    <xf numFmtId="0" fontId="0" fillId="4" borderId="9" xfId="0" applyFill="1" applyBorder="1" applyAlignment="1">
      <alignment/>
    </xf>
    <xf numFmtId="0" fontId="0" fillId="0" borderId="9" xfId="0" applyBorder="1" applyAlignment="1">
      <alignment/>
    </xf>
    <xf numFmtId="0" fontId="0" fillId="4" borderId="9" xfId="0" applyFill="1" applyBorder="1" applyAlignment="1" quotePrefix="1">
      <alignment/>
    </xf>
    <xf numFmtId="0" fontId="0" fillId="4" borderId="10" xfId="0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/>
    </xf>
    <xf numFmtId="0" fontId="0" fillId="0" borderId="0" xfId="0" applyBorder="1" applyAlignment="1">
      <alignment horizontal="center"/>
    </xf>
    <xf numFmtId="175" fontId="0" fillId="0" borderId="0" xfId="0" applyNumberFormat="1" applyBorder="1" applyAlignment="1">
      <alignment/>
    </xf>
    <xf numFmtId="0" fontId="4" fillId="0" borderId="6" xfId="0" applyFont="1" applyBorder="1" applyAlignment="1">
      <alignment/>
    </xf>
    <xf numFmtId="0" fontId="4" fillId="0" borderId="8" xfId="0" applyFont="1" applyBorder="1" applyAlignment="1">
      <alignment/>
    </xf>
    <xf numFmtId="0" fontId="0" fillId="0" borderId="9" xfId="0" applyBorder="1" applyAlignment="1">
      <alignment horizontal="center"/>
    </xf>
    <xf numFmtId="175" fontId="0" fillId="0" borderId="9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right"/>
    </xf>
    <xf numFmtId="176" fontId="5" fillId="2" borderId="0" xfId="0" applyNumberFormat="1" applyFont="1" applyFill="1" applyAlignment="1">
      <alignment/>
    </xf>
    <xf numFmtId="0" fontId="5" fillId="2" borderId="0" xfId="0" applyNumberFormat="1" applyFont="1" applyFill="1" applyAlignment="1">
      <alignment/>
    </xf>
    <xf numFmtId="0" fontId="10" fillId="4" borderId="0" xfId="27" applyFont="1" applyFill="1" applyAlignment="1">
      <alignment horizontal="left"/>
      <protection/>
    </xf>
    <xf numFmtId="0" fontId="10" fillId="4" borderId="0" xfId="27" applyFont="1" applyFill="1" applyAlignment="1">
      <alignment horizontal="center"/>
      <protection/>
    </xf>
    <xf numFmtId="0" fontId="10" fillId="4" borderId="0" xfId="27" applyFont="1" applyFill="1" applyAlignment="1">
      <alignment horizontal="center" wrapText="1"/>
      <protection/>
    </xf>
    <xf numFmtId="0" fontId="10" fillId="0" borderId="0" xfId="27" applyFont="1">
      <alignment/>
      <protection/>
    </xf>
    <xf numFmtId="0" fontId="11" fillId="0" borderId="0" xfId="27" applyFont="1">
      <alignment/>
      <protection/>
    </xf>
    <xf numFmtId="0" fontId="4" fillId="0" borderId="0" xfId="27" applyFont="1">
      <alignment/>
      <protection/>
    </xf>
    <xf numFmtId="0" fontId="7" fillId="0" borderId="0" xfId="27" applyFont="1">
      <alignment/>
      <protection/>
    </xf>
    <xf numFmtId="0" fontId="4" fillId="0" borderId="0" xfId="27" applyFont="1" applyAlignment="1">
      <alignment horizontal="center"/>
      <protection/>
    </xf>
    <xf numFmtId="0" fontId="12" fillId="0" borderId="0" xfId="27" applyFont="1">
      <alignment/>
      <protection/>
    </xf>
    <xf numFmtId="1" fontId="4" fillId="0" borderId="0" xfId="27" applyNumberFormat="1" applyFont="1">
      <alignment/>
      <protection/>
    </xf>
    <xf numFmtId="16" fontId="4" fillId="0" borderId="0" xfId="27" applyNumberFormat="1" applyFont="1" quotePrefix="1">
      <alignment/>
      <protection/>
    </xf>
    <xf numFmtId="16" fontId="4" fillId="0" borderId="0" xfId="27" applyNumberFormat="1" applyFont="1">
      <alignment/>
      <protection/>
    </xf>
    <xf numFmtId="0" fontId="4" fillId="0" borderId="0" xfId="27" applyNumberFormat="1" applyFont="1" applyAlignment="1" quotePrefix="1">
      <alignment horizontal="center"/>
      <protection/>
    </xf>
    <xf numFmtId="0" fontId="4" fillId="0" borderId="0" xfId="27" applyNumberFormat="1" applyFont="1" quotePrefix="1">
      <alignment/>
      <protection/>
    </xf>
    <xf numFmtId="17" fontId="4" fillId="0" borderId="0" xfId="27" applyNumberFormat="1" applyFont="1" quotePrefix="1">
      <alignment/>
      <protection/>
    </xf>
    <xf numFmtId="1" fontId="12" fillId="0" borderId="0" xfId="27" applyNumberFormat="1" applyFont="1">
      <alignment/>
      <protection/>
    </xf>
    <xf numFmtId="0" fontId="13" fillId="0" borderId="0" xfId="27" applyFont="1" applyAlignment="1">
      <alignment horizontal="center"/>
      <protection/>
    </xf>
    <xf numFmtId="0" fontId="4" fillId="0" borderId="0" xfId="27" applyNumberFormat="1" applyFont="1">
      <alignment/>
      <protection/>
    </xf>
    <xf numFmtId="0" fontId="4" fillId="0" borderId="0" xfId="27" applyFont="1" quotePrefix="1">
      <alignment/>
      <protection/>
    </xf>
    <xf numFmtId="0" fontId="14" fillId="0" borderId="0" xfId="27" applyFont="1">
      <alignment/>
      <protection/>
    </xf>
    <xf numFmtId="9" fontId="10" fillId="4" borderId="0" xfId="27" applyNumberFormat="1" applyFont="1" applyFill="1" applyAlignment="1">
      <alignment horizontal="center" wrapText="1"/>
      <protection/>
    </xf>
    <xf numFmtId="0" fontId="15" fillId="5" borderId="0" xfId="0" applyFont="1" applyFill="1" applyAlignment="1">
      <alignment/>
    </xf>
    <xf numFmtId="0" fontId="4" fillId="4" borderId="11" xfId="28" applyFill="1" applyBorder="1">
      <alignment/>
      <protection/>
    </xf>
    <xf numFmtId="0" fontId="4" fillId="0" borderId="0" xfId="28">
      <alignment/>
      <protection/>
    </xf>
    <xf numFmtId="14" fontId="4" fillId="4" borderId="11" xfId="28" applyNumberFormat="1" applyFill="1" applyBorder="1">
      <alignment/>
      <protection/>
    </xf>
    <xf numFmtId="0" fontId="4" fillId="0" borderId="12" xfId="28" applyBorder="1">
      <alignment/>
      <protection/>
    </xf>
    <xf numFmtId="0" fontId="4" fillId="0" borderId="13" xfId="28" applyBorder="1">
      <alignment/>
      <protection/>
    </xf>
    <xf numFmtId="0" fontId="4" fillId="0" borderId="14" xfId="28" applyBorder="1">
      <alignment/>
      <protection/>
    </xf>
    <xf numFmtId="0" fontId="4" fillId="0" borderId="15" xfId="28" applyBorder="1">
      <alignment/>
      <protection/>
    </xf>
    <xf numFmtId="0" fontId="4" fillId="0" borderId="16" xfId="28" applyBorder="1">
      <alignment/>
      <protection/>
    </xf>
    <xf numFmtId="0" fontId="4" fillId="0" borderId="13" xfId="28" applyNumberFormat="1" applyBorder="1">
      <alignment/>
      <protection/>
    </xf>
    <xf numFmtId="0" fontId="4" fillId="0" borderId="12" xfId="28" applyNumberFormat="1" applyBorder="1">
      <alignment/>
      <protection/>
    </xf>
    <xf numFmtId="0" fontId="4" fillId="0" borderId="15" xfId="28" applyNumberFormat="1" applyBorder="1">
      <alignment/>
      <protection/>
    </xf>
    <xf numFmtId="0" fontId="4" fillId="0" borderId="17" xfId="28" applyBorder="1">
      <alignment/>
      <protection/>
    </xf>
    <xf numFmtId="0" fontId="4" fillId="0" borderId="18" xfId="28" applyNumberFormat="1" applyBorder="1">
      <alignment/>
      <protection/>
    </xf>
    <xf numFmtId="0" fontId="4" fillId="0" borderId="17" xfId="28" applyNumberFormat="1" applyBorder="1">
      <alignment/>
      <protection/>
    </xf>
    <xf numFmtId="0" fontId="4" fillId="0" borderId="0" xfId="28" applyNumberFormat="1">
      <alignment/>
      <protection/>
    </xf>
    <xf numFmtId="0" fontId="4" fillId="0" borderId="19" xfId="28" applyBorder="1">
      <alignment/>
      <protection/>
    </xf>
    <xf numFmtId="0" fontId="4" fillId="0" borderId="14" xfId="28" applyNumberFormat="1" applyBorder="1">
      <alignment/>
      <protection/>
    </xf>
    <xf numFmtId="0" fontId="4" fillId="0" borderId="19" xfId="28" applyNumberFormat="1" applyBorder="1">
      <alignment/>
      <protection/>
    </xf>
    <xf numFmtId="0" fontId="4" fillId="0" borderId="20" xfId="28" applyNumberFormat="1" applyBorder="1">
      <alignment/>
      <protection/>
    </xf>
    <xf numFmtId="0" fontId="5" fillId="2" borderId="0" xfId="0" applyFont="1" applyFill="1" applyAlignment="1">
      <alignment horizontal="left"/>
    </xf>
  </cellXfs>
  <cellStyles count="16">
    <cellStyle name="Normal" xfId="0"/>
    <cellStyle name="Comma" xfId="15"/>
    <cellStyle name="Comma [0]" xfId="16"/>
    <cellStyle name="Comma [0]_ARUANNE" xfId="17"/>
    <cellStyle name="Comma [0]_PIVOTAND" xfId="18"/>
    <cellStyle name="Comma_ARUANNE" xfId="19"/>
    <cellStyle name="Comma_PIVOTAND" xfId="20"/>
    <cellStyle name="Currency" xfId="21"/>
    <cellStyle name="Currency [0]" xfId="22"/>
    <cellStyle name="Currency [0]_ARUANNE" xfId="23"/>
    <cellStyle name="Currency [0]_PIVOTAND" xfId="24"/>
    <cellStyle name="Currency_ARUANNE" xfId="25"/>
    <cellStyle name="Currency_PIVOTAND" xfId="26"/>
    <cellStyle name="Normal_ARUANNE" xfId="27"/>
    <cellStyle name="Normal_PIVOTAND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3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0</xdr:rowOff>
    </xdr:from>
    <xdr:to>
      <xdr:col>4</xdr:col>
      <xdr:colOff>504825</xdr:colOff>
      <xdr:row>8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61925"/>
          <a:ext cx="23050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10</xdr:row>
      <xdr:rowOff>19050</xdr:rowOff>
    </xdr:from>
    <xdr:to>
      <xdr:col>3</xdr:col>
      <xdr:colOff>447675</xdr:colOff>
      <xdr:row>18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1638300"/>
          <a:ext cx="16573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276225</xdr:colOff>
      <xdr:row>11</xdr:row>
      <xdr:rowOff>19050</xdr:rowOff>
    </xdr:from>
    <xdr:ext cx="1200150" cy="485775"/>
    <xdr:sp>
      <xdr:nvSpPr>
        <xdr:cNvPr id="1" name="Text 3"/>
        <xdr:cNvSpPr txBox="1">
          <a:spLocks noChangeArrowheads="1"/>
        </xdr:cNvSpPr>
      </xdr:nvSpPr>
      <xdr:spPr>
        <a:xfrm>
          <a:off x="4486275" y="1828800"/>
          <a:ext cx="12001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Arvutada vastavalt hind *kogus</a:t>
          </a:r>
        </a:p>
      </xdr:txBody>
    </xdr:sp>
    <xdr:clientData/>
  </xdr:oneCellAnchor>
  <xdr:oneCellAnchor>
    <xdr:from>
      <xdr:col>7</xdr:col>
      <xdr:colOff>552450</xdr:colOff>
      <xdr:row>11</xdr:row>
      <xdr:rowOff>9525</xdr:rowOff>
    </xdr:from>
    <xdr:ext cx="1200150" cy="485775"/>
    <xdr:sp>
      <xdr:nvSpPr>
        <xdr:cNvPr id="2" name="Text 4"/>
        <xdr:cNvSpPr txBox="1">
          <a:spLocks noChangeArrowheads="1"/>
        </xdr:cNvSpPr>
      </xdr:nvSpPr>
      <xdr:spPr>
        <a:xfrm>
          <a:off x="6076950" y="1819275"/>
          <a:ext cx="12001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10% müügitulemusest</a:t>
          </a:r>
        </a:p>
      </xdr:txBody>
    </xdr:sp>
    <xdr:clientData/>
  </xdr:oneCellAnchor>
  <xdr:twoCellAnchor>
    <xdr:from>
      <xdr:col>6</xdr:col>
      <xdr:colOff>438150</xdr:colOff>
      <xdr:row>12</xdr:row>
      <xdr:rowOff>95250</xdr:rowOff>
    </xdr:from>
    <xdr:to>
      <xdr:col>7</xdr:col>
      <xdr:colOff>352425</xdr:colOff>
      <xdr:row>15</xdr:row>
      <xdr:rowOff>47625</xdr:rowOff>
    </xdr:to>
    <xdr:sp>
      <xdr:nvSpPr>
        <xdr:cNvPr id="3" name="Line 5"/>
        <xdr:cNvSpPr>
          <a:spLocks/>
        </xdr:cNvSpPr>
      </xdr:nvSpPr>
      <xdr:spPr>
        <a:xfrm>
          <a:off x="5305425" y="2066925"/>
          <a:ext cx="57150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180975</xdr:colOff>
      <xdr:row>12</xdr:row>
      <xdr:rowOff>152400</xdr:rowOff>
    </xdr:from>
    <xdr:to>
      <xdr:col>8</xdr:col>
      <xdr:colOff>257175</xdr:colOff>
      <xdr:row>15</xdr:row>
      <xdr:rowOff>19050</xdr:rowOff>
    </xdr:to>
    <xdr:sp>
      <xdr:nvSpPr>
        <xdr:cNvPr id="4" name="Line 6"/>
        <xdr:cNvSpPr>
          <a:spLocks/>
        </xdr:cNvSpPr>
      </xdr:nvSpPr>
      <xdr:spPr>
        <a:xfrm>
          <a:off x="6600825" y="2124075"/>
          <a:ext cx="76200" cy="361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885825</xdr:colOff>
      <xdr:row>9</xdr:row>
      <xdr:rowOff>152400</xdr:rowOff>
    </xdr:from>
    <xdr:to>
      <xdr:col>3</xdr:col>
      <xdr:colOff>466725</xdr:colOff>
      <xdr:row>13</xdr:row>
      <xdr:rowOff>114300</xdr:rowOff>
    </xdr:to>
    <xdr:sp>
      <xdr:nvSpPr>
        <xdr:cNvPr id="5" name="AutoShape 10"/>
        <xdr:cNvSpPr>
          <a:spLocks/>
        </xdr:cNvSpPr>
      </xdr:nvSpPr>
      <xdr:spPr>
        <a:xfrm>
          <a:off x="1809750" y="1638300"/>
          <a:ext cx="1514475" cy="609600"/>
        </a:xfrm>
        <a:prstGeom prst="borderCallout1">
          <a:avLst>
            <a:gd name="adj1" fmla="val -96898"/>
            <a:gd name="adj2" fmla="val -68750"/>
            <a:gd name="adj3" fmla="val -55518"/>
            <a:gd name="adj4" fmla="val -103101"/>
            <a:gd name="adj5" fmla="val -78125"/>
            <a:gd name="adj6" fmla="val -96898"/>
            <a:gd name="adj7" fmla="val -687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Hinnad, millega arvestatakse tulbas müügitulemus</a:t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7" sheet="Pivot Table"/>
  </cacheSource>
  <cacheFields count="7">
    <cacheField name="Nr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  <cacheField name="Kaup">
      <sharedItems containsMixedTypes="0" count="2">
        <s v="Leib"/>
        <s v="Sai"/>
      </sharedItems>
    </cacheField>
    <cacheField name="Nimi">
      <sharedItems containsMixedTypes="0" count="6">
        <s v="Perepoja"/>
        <s v="Madise"/>
        <s v="Viljaveski"/>
        <s v="Röstsai"/>
        <s v="Salla"/>
        <s v="Perenaise"/>
      </sharedItems>
    </cacheField>
    <cacheField name="Hind">
      <sharedItems containsSemiMixedTypes="0" containsString="0" containsMixedTypes="0" containsNumber="1" containsInteger="1" count="5">
        <n v="5"/>
        <n v="6"/>
        <n v="4"/>
        <n v="7"/>
        <n v="8"/>
      </sharedItems>
    </cacheField>
    <cacheField name="kogus">
      <sharedItems containsSemiMixedTypes="0" containsString="0" containsMixedTypes="0" containsNumber="1" containsInteger="1" count="6">
        <n v="100"/>
        <n v="200"/>
        <n v="300"/>
        <n v="400"/>
        <n v="500"/>
        <n v="600"/>
      </sharedItems>
    </cacheField>
    <cacheField name="Summa">
      <sharedItems containsSemiMixedTypes="0" containsString="0" containsMixedTypes="0" containsNumber="1" containsInteger="1" count="5">
        <n v="500"/>
        <n v="1200"/>
        <n v="2000"/>
        <n v="3500"/>
        <n v="4800"/>
      </sharedItems>
    </cacheField>
    <cacheField name="Ostukuup?ev">
      <sharedItems containsSemiMixedTypes="0" containsNonDate="0" containsDate="1" containsString="0" containsMixedTypes="0" count="6">
        <d v="1996-02-02T00:00:00.000"/>
        <d v="1996-05-08T00:00:00.000"/>
        <d v="1996-03-05T00:00:00.000"/>
        <d v="1996-04-06T00:00:00.000"/>
        <d v="1996-01-01T00:00:00.000"/>
        <d v="1996-06-09T00:00:00.000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7" sheet="Pivot Table"/>
  </cacheSource>
  <cacheFields count="7">
    <cacheField name="Nr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  <cacheField name="Kaup">
      <sharedItems containsMixedTypes="0" count="2">
        <s v="Leib"/>
        <s v="Sai"/>
      </sharedItems>
    </cacheField>
    <cacheField name="Nimi">
      <sharedItems containsMixedTypes="0" count="6">
        <s v="Perepoja"/>
        <s v="Madise"/>
        <s v="Viljaveski"/>
        <s v="Röstsai"/>
        <s v="Salla"/>
        <s v="Perenaise"/>
      </sharedItems>
    </cacheField>
    <cacheField name="Hind">
      <sharedItems containsSemiMixedTypes="0" containsString="0" containsMixedTypes="0" containsNumber="1" containsInteger="1" count="5">
        <n v="5"/>
        <n v="6"/>
        <n v="4"/>
        <n v="7"/>
        <n v="8"/>
      </sharedItems>
    </cacheField>
    <cacheField name="kogus">
      <sharedItems containsSemiMixedTypes="0" containsString="0" containsMixedTypes="0" containsNumber="1" containsInteger="1" count="6">
        <n v="100"/>
        <n v="200"/>
        <n v="300"/>
        <n v="400"/>
        <n v="500"/>
        <n v="600"/>
      </sharedItems>
    </cacheField>
    <cacheField name="Summa">
      <sharedItems containsSemiMixedTypes="0" containsString="0" containsMixedTypes="0" containsNumber="1" containsInteger="1" count="5">
        <n v="500"/>
        <n v="1200"/>
        <n v="2000"/>
        <n v="3500"/>
        <n v="4800"/>
      </sharedItems>
    </cacheField>
    <cacheField name="Ostukuup?ev">
      <sharedItems containsSemiMixedTypes="0" containsNonDate="0" containsDate="1" containsString="0" containsMixedTypes="0" count="6">
        <d v="1996-02-02T00:00:00.000"/>
        <d v="1996-05-08T00:00:00.000"/>
        <d v="1996-03-05T00:00:00.000"/>
        <d v="1996-04-06T00:00:00.000"/>
        <d v="1996-01-01T00:00:00.000"/>
        <d v="1996-06-09T00:00:00.000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7" sheet="Pivot Table"/>
  </cacheSource>
  <cacheFields count="7">
    <cacheField name="Nr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  <cacheField name="Kaup">
      <sharedItems containsMixedTypes="0" count="2">
        <s v="Leib"/>
        <s v="Sai"/>
      </sharedItems>
    </cacheField>
    <cacheField name="Nimi">
      <sharedItems containsMixedTypes="0" count="6">
        <s v="Perepoja"/>
        <s v="Madise"/>
        <s v="Viljaveski"/>
        <s v="Röstsai"/>
        <s v="Salla"/>
        <s v="Perenaise"/>
      </sharedItems>
    </cacheField>
    <cacheField name="Hind">
      <sharedItems containsSemiMixedTypes="0" containsString="0" containsMixedTypes="0" containsNumber="1" containsInteger="1" count="5">
        <n v="5"/>
        <n v="6"/>
        <n v="4"/>
        <n v="7"/>
        <n v="8"/>
      </sharedItems>
    </cacheField>
    <cacheField name="kogus">
      <sharedItems containsSemiMixedTypes="0" containsString="0" containsMixedTypes="0" containsNumber="1" containsInteger="1" count="6">
        <n v="100"/>
        <n v="200"/>
        <n v="300"/>
        <n v="400"/>
        <n v="500"/>
        <n v="600"/>
      </sharedItems>
    </cacheField>
    <cacheField name="Summa">
      <sharedItems containsSemiMixedTypes="0" containsString="0" containsMixedTypes="0" containsNumber="1" containsInteger="1" count="5">
        <n v="500"/>
        <n v="1200"/>
        <n v="2000"/>
        <n v="3500"/>
        <n v="4800"/>
      </sharedItems>
    </cacheField>
    <cacheField name="Ostukuup?ev">
      <sharedItems containsSemiMixedTypes="0" containsNonDate="0" containsDate="1" containsString="0" containsMixedTypes="0" count="6">
        <d v="1996-02-02T00:00:00.000"/>
        <d v="1996-05-08T00:00:00.000"/>
        <d v="1996-03-05T00:00:00.000"/>
        <d v="1996-04-06T00:00:00.000"/>
        <d v="1996-01-01T00:00:00.000"/>
        <d v="1996-06-09T00:00:00.00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B28:E30" firstHeaderRow="1" firstDataRow="2" firstDataCol="1"/>
  <pivotFields count="7"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 numFmtId="14"/>
  </pivotFields>
  <rowItems count="1">
    <i/>
  </rowItems>
  <colFields count="1">
    <field x="1"/>
  </colFields>
  <colItems count="3">
    <i>
      <x/>
    </i>
    <i>
      <x v="1"/>
    </i>
    <i t="grand">
      <x/>
    </i>
  </colItems>
  <dataFields count="1">
    <dataField name="Average of kogus" fld="4" subtotal="average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21:L25" firstHeaderRow="1" firstDataRow="2" firstDataCol="1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7">
        <item x="1"/>
        <item x="5"/>
        <item x="0"/>
        <item x="3"/>
        <item x="4"/>
        <item x="2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 numFmtId="14"/>
  </pivotFields>
  <rowFields count="1">
    <field x="1"/>
  </rowFields>
  <rowItems count="3">
    <i>
      <x/>
    </i>
    <i>
      <x v="1"/>
    </i>
    <i t="grand">
      <x/>
    </i>
  </rowItems>
  <colFields count="1">
    <field x="2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Hind" fld="3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0" preserveFormatting="1" useAutoFormatting="1" subtotalHiddenItems="1" itemPrintTitles="1" compactData="0" updatedVersion="2" indent="0" showMemberPropertyTips="1">
  <location ref="B21:C25" firstHeaderRow="2" firstDataRow="2" firstDataCol="1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Sum of kogus" fld="4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1">
      <selection activeCell="A1" sqref="A1"/>
    </sheetView>
  </sheetViews>
  <sheetFormatPr defaultColWidth="9.140625" defaultRowHeight="12.75"/>
  <sheetData>
    <row r="1" spans="1:2" s="68" customFormat="1" ht="12.75">
      <c r="A1" s="68">
        <v>1</v>
      </c>
      <c r="B1" s="68" t="s">
        <v>284</v>
      </c>
    </row>
    <row r="10" spans="1:2" s="68" customFormat="1" ht="12.75">
      <c r="A10" s="68">
        <v>2</v>
      </c>
      <c r="B10" s="68" t="s">
        <v>285</v>
      </c>
    </row>
    <row r="20" spans="1:2" s="68" customFormat="1" ht="12.75">
      <c r="A20" s="68">
        <v>3</v>
      </c>
      <c r="B20" s="68" t="s">
        <v>286</v>
      </c>
    </row>
    <row r="21" spans="2:12" ht="12.75">
      <c r="B21" s="72" t="s">
        <v>280</v>
      </c>
      <c r="C21" s="73"/>
      <c r="D21" s="70"/>
      <c r="E21" s="72" t="s">
        <v>281</v>
      </c>
      <c r="F21" s="74" t="s">
        <v>10</v>
      </c>
      <c r="G21" s="75"/>
      <c r="H21" s="75"/>
      <c r="I21" s="75"/>
      <c r="J21" s="75"/>
      <c r="K21" s="75"/>
      <c r="L21" s="76"/>
    </row>
    <row r="22" spans="2:12" ht="12.75">
      <c r="B22" s="74" t="s">
        <v>61</v>
      </c>
      <c r="C22" s="73" t="s">
        <v>282</v>
      </c>
      <c r="D22" s="70"/>
      <c r="E22" s="74" t="s">
        <v>61</v>
      </c>
      <c r="F22" s="72" t="s">
        <v>275</v>
      </c>
      <c r="G22" s="75" t="s">
        <v>279</v>
      </c>
      <c r="H22" s="75" t="s">
        <v>274</v>
      </c>
      <c r="I22" s="75" t="s">
        <v>277</v>
      </c>
      <c r="J22" s="75" t="s">
        <v>278</v>
      </c>
      <c r="K22" s="75" t="s">
        <v>276</v>
      </c>
      <c r="L22" s="73" t="s">
        <v>270</v>
      </c>
    </row>
    <row r="23" spans="2:12" ht="12.75">
      <c r="B23" s="72" t="s">
        <v>21</v>
      </c>
      <c r="C23" s="77">
        <v>600</v>
      </c>
      <c r="D23" s="70"/>
      <c r="E23" s="72" t="s">
        <v>21</v>
      </c>
      <c r="F23" s="78">
        <v>6</v>
      </c>
      <c r="G23" s="79"/>
      <c r="H23" s="79">
        <v>5</v>
      </c>
      <c r="I23" s="79"/>
      <c r="J23" s="79"/>
      <c r="K23" s="79">
        <v>4</v>
      </c>
      <c r="L23" s="77">
        <v>15</v>
      </c>
    </row>
    <row r="24" spans="2:12" ht="12.75">
      <c r="B24" s="80" t="s">
        <v>25</v>
      </c>
      <c r="C24" s="81">
        <v>1500</v>
      </c>
      <c r="D24" s="70"/>
      <c r="E24" s="80" t="s">
        <v>25</v>
      </c>
      <c r="F24" s="82"/>
      <c r="G24" s="83">
        <v>8</v>
      </c>
      <c r="H24" s="83"/>
      <c r="I24" s="83">
        <v>5</v>
      </c>
      <c r="J24" s="83">
        <v>7</v>
      </c>
      <c r="K24" s="83"/>
      <c r="L24" s="81">
        <v>20</v>
      </c>
    </row>
    <row r="25" spans="2:12" ht="12.75">
      <c r="B25" s="84" t="s">
        <v>270</v>
      </c>
      <c r="C25" s="85">
        <v>2100</v>
      </c>
      <c r="D25" s="70"/>
      <c r="E25" s="84" t="s">
        <v>270</v>
      </c>
      <c r="F25" s="86">
        <v>6</v>
      </c>
      <c r="G25" s="87">
        <v>8</v>
      </c>
      <c r="H25" s="87">
        <v>5</v>
      </c>
      <c r="I25" s="87">
        <v>5</v>
      </c>
      <c r="J25" s="87">
        <v>7</v>
      </c>
      <c r="K25" s="87">
        <v>4</v>
      </c>
      <c r="L25" s="85">
        <v>35</v>
      </c>
    </row>
    <row r="26" spans="2:12" ht="12.75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</row>
    <row r="27" spans="2:12" ht="12.75"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</row>
    <row r="28" spans="2:12" ht="12.75">
      <c r="B28" s="72" t="s">
        <v>283</v>
      </c>
      <c r="C28" s="74" t="s">
        <v>61</v>
      </c>
      <c r="D28" s="75"/>
      <c r="E28" s="76"/>
      <c r="F28" s="70"/>
      <c r="G28" s="70"/>
      <c r="H28" s="70"/>
      <c r="I28" s="70"/>
      <c r="J28" s="70"/>
      <c r="K28" s="70"/>
      <c r="L28" s="70"/>
    </row>
    <row r="29" spans="2:12" ht="12.75">
      <c r="B29" s="80"/>
      <c r="C29" s="72" t="s">
        <v>21</v>
      </c>
      <c r="D29" s="75" t="s">
        <v>25</v>
      </c>
      <c r="E29" s="73" t="s">
        <v>270</v>
      </c>
      <c r="F29" s="70"/>
      <c r="G29" s="70"/>
      <c r="H29" s="70"/>
      <c r="I29" s="70"/>
      <c r="J29" s="70"/>
      <c r="K29" s="70"/>
      <c r="L29" s="70"/>
    </row>
    <row r="30" spans="2:12" ht="12.75">
      <c r="B30" s="84" t="s">
        <v>282</v>
      </c>
      <c r="C30" s="86">
        <v>200</v>
      </c>
      <c r="D30" s="87">
        <v>500</v>
      </c>
      <c r="E30" s="85">
        <v>350</v>
      </c>
      <c r="F30" s="70"/>
      <c r="G30" s="70"/>
      <c r="H30" s="70"/>
      <c r="I30" s="70"/>
      <c r="J30" s="70"/>
      <c r="K30" s="70"/>
      <c r="L30" s="70"/>
    </row>
    <row r="31" spans="2:12" ht="12.75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</row>
    <row r="32" spans="1:2" s="68" customFormat="1" ht="12.75">
      <c r="A32" s="68">
        <v>4</v>
      </c>
      <c r="B32" s="68" t="s">
        <v>287</v>
      </c>
    </row>
    <row r="33" spans="1:2" s="68" customFormat="1" ht="12.75">
      <c r="A33" s="68">
        <v>5</v>
      </c>
      <c r="B33" s="68" t="s">
        <v>203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workbookViewId="0" topLeftCell="A1">
      <selection activeCell="C3" sqref="C3"/>
    </sheetView>
  </sheetViews>
  <sheetFormatPr defaultColWidth="9.140625" defaultRowHeight="12.75"/>
  <cols>
    <col min="1" max="1" width="10.00390625" style="52" bestFit="1" customWidth="1"/>
    <col min="2" max="2" width="6.140625" style="52" customWidth="1"/>
    <col min="3" max="3" width="8.00390625" style="52" customWidth="1"/>
    <col min="4" max="4" width="9.57421875" style="53" customWidth="1"/>
    <col min="5" max="5" width="7.140625" style="52" customWidth="1"/>
    <col min="6" max="6" width="8.8515625" style="54" customWidth="1"/>
    <col min="7" max="7" width="9.7109375" style="52" customWidth="1"/>
    <col min="8" max="8" width="8.00390625" style="52" bestFit="1" customWidth="1"/>
    <col min="9" max="9" width="5.140625" style="52" customWidth="1"/>
    <col min="10" max="10" width="7.28125" style="52" customWidth="1"/>
    <col min="11" max="11" width="5.7109375" style="52" bestFit="1" customWidth="1"/>
    <col min="12" max="16384" width="9.140625" style="52" customWidth="1"/>
  </cols>
  <sheetData>
    <row r="1" spans="1:11" s="50" customFormat="1" ht="25.5">
      <c r="A1" s="47" t="s">
        <v>204</v>
      </c>
      <c r="B1" s="48" t="s">
        <v>205</v>
      </c>
      <c r="C1" s="48" t="s">
        <v>206</v>
      </c>
      <c r="D1" s="48" t="s">
        <v>207</v>
      </c>
      <c r="E1" s="48" t="s">
        <v>208</v>
      </c>
      <c r="F1" s="49" t="s">
        <v>209</v>
      </c>
      <c r="G1" s="48" t="s">
        <v>210</v>
      </c>
      <c r="H1" s="48" t="s">
        <v>211</v>
      </c>
      <c r="I1" s="48" t="s">
        <v>212</v>
      </c>
      <c r="J1" s="49" t="s">
        <v>213</v>
      </c>
      <c r="K1" s="67" t="s">
        <v>269</v>
      </c>
    </row>
    <row r="2" spans="1:11" ht="12.75">
      <c r="A2" s="51" t="s">
        <v>214</v>
      </c>
      <c r="B2" s="52" t="s">
        <v>215</v>
      </c>
      <c r="C2" s="52" t="s">
        <v>216</v>
      </c>
      <c r="D2" s="53" t="s">
        <v>217</v>
      </c>
      <c r="E2" s="52">
        <v>9</v>
      </c>
      <c r="F2" s="54">
        <v>6</v>
      </c>
      <c r="G2" s="52">
        <f aca="true" t="shared" si="0" ref="G2:G12">IF(E2=6,700*F2,IF(E2=9,F2*1000,F2*1200))</f>
        <v>6000</v>
      </c>
      <c r="H2" s="55" t="s">
        <v>35</v>
      </c>
      <c r="I2" s="55">
        <v>100</v>
      </c>
      <c r="J2" s="55">
        <f>I2*6</f>
        <v>600</v>
      </c>
      <c r="K2" s="56">
        <f aca="true" t="shared" si="1" ref="K2:K16">J2*1.33</f>
        <v>798</v>
      </c>
    </row>
    <row r="3" spans="1:11" ht="12.75">
      <c r="A3" s="51" t="s">
        <v>214</v>
      </c>
      <c r="B3" s="52" t="s">
        <v>218</v>
      </c>
      <c r="C3" s="52" t="s">
        <v>219</v>
      </c>
      <c r="D3" s="53" t="s">
        <v>220</v>
      </c>
      <c r="E3" s="52">
        <v>6</v>
      </c>
      <c r="F3" s="54">
        <v>6</v>
      </c>
      <c r="G3" s="52">
        <f t="shared" si="0"/>
        <v>4200</v>
      </c>
      <c r="H3" s="55" t="s">
        <v>35</v>
      </c>
      <c r="I3" s="55">
        <v>200</v>
      </c>
      <c r="J3" s="55">
        <f aca="true" t="shared" si="2" ref="J3:J24">I3*E3</f>
        <v>1200</v>
      </c>
      <c r="K3" s="56">
        <f t="shared" si="1"/>
        <v>1596</v>
      </c>
    </row>
    <row r="4" spans="1:11" ht="12.75">
      <c r="A4" s="51" t="s">
        <v>214</v>
      </c>
      <c r="B4" s="52" t="s">
        <v>221</v>
      </c>
      <c r="C4" s="52" t="s">
        <v>219</v>
      </c>
      <c r="D4" s="53" t="s">
        <v>222</v>
      </c>
      <c r="E4" s="52">
        <v>9</v>
      </c>
      <c r="F4" s="54">
        <v>4</v>
      </c>
      <c r="G4" s="52">
        <f t="shared" si="0"/>
        <v>4000</v>
      </c>
      <c r="H4" s="55" t="s">
        <v>35</v>
      </c>
      <c r="I4" s="55">
        <v>300</v>
      </c>
      <c r="J4" s="55">
        <f t="shared" si="2"/>
        <v>2700</v>
      </c>
      <c r="K4" s="56">
        <f t="shared" si="1"/>
        <v>3591</v>
      </c>
    </row>
    <row r="5" spans="1:11" ht="12.75">
      <c r="A5" s="51" t="s">
        <v>214</v>
      </c>
      <c r="B5" s="52" t="s">
        <v>223</v>
      </c>
      <c r="C5" s="52" t="s">
        <v>219</v>
      </c>
      <c r="D5" s="53" t="s">
        <v>224</v>
      </c>
      <c r="E5" s="52">
        <v>9</v>
      </c>
      <c r="F5" s="54">
        <v>3</v>
      </c>
      <c r="G5" s="52">
        <f t="shared" si="0"/>
        <v>3000</v>
      </c>
      <c r="H5" s="55" t="s">
        <v>35</v>
      </c>
      <c r="I5" s="55">
        <v>400</v>
      </c>
      <c r="J5" s="55">
        <f t="shared" si="2"/>
        <v>3600</v>
      </c>
      <c r="K5" s="56">
        <f t="shared" si="1"/>
        <v>4788</v>
      </c>
    </row>
    <row r="6" spans="1:11" ht="12.75">
      <c r="A6" s="51" t="s">
        <v>225</v>
      </c>
      <c r="B6" s="57" t="s">
        <v>226</v>
      </c>
      <c r="C6" s="52" t="s">
        <v>216</v>
      </c>
      <c r="D6" s="53" t="s">
        <v>224</v>
      </c>
      <c r="E6" s="52">
        <v>9</v>
      </c>
      <c r="F6" s="54">
        <v>6</v>
      </c>
      <c r="G6" s="52">
        <f t="shared" si="0"/>
        <v>6000</v>
      </c>
      <c r="H6" s="55" t="s">
        <v>35</v>
      </c>
      <c r="I6" s="55">
        <v>50</v>
      </c>
      <c r="J6" s="55">
        <f t="shared" si="2"/>
        <v>450</v>
      </c>
      <c r="K6" s="56">
        <f t="shared" si="1"/>
        <v>598.5</v>
      </c>
    </row>
    <row r="7" spans="1:11" ht="12.75">
      <c r="A7" s="51" t="s">
        <v>225</v>
      </c>
      <c r="B7" s="61" t="s">
        <v>229</v>
      </c>
      <c r="C7" s="52" t="s">
        <v>216</v>
      </c>
      <c r="D7" s="53" t="s">
        <v>224</v>
      </c>
      <c r="E7" s="52">
        <v>6</v>
      </c>
      <c r="F7" s="54">
        <v>7</v>
      </c>
      <c r="G7" s="52">
        <f t="shared" si="0"/>
        <v>4900</v>
      </c>
      <c r="H7" s="55" t="s">
        <v>35</v>
      </c>
      <c r="I7" s="55">
        <v>150</v>
      </c>
      <c r="J7" s="55">
        <f t="shared" si="2"/>
        <v>900</v>
      </c>
      <c r="K7" s="56">
        <f>J7*1.33</f>
        <v>1197</v>
      </c>
    </row>
    <row r="8" spans="1:11" ht="12.75">
      <c r="A8" s="51" t="s">
        <v>225</v>
      </c>
      <c r="B8" s="52" t="s">
        <v>233</v>
      </c>
      <c r="C8" s="52" t="s">
        <v>219</v>
      </c>
      <c r="D8" s="53" t="s">
        <v>222</v>
      </c>
      <c r="E8" s="52">
        <v>9</v>
      </c>
      <c r="F8" s="54">
        <v>7</v>
      </c>
      <c r="G8" s="52">
        <f t="shared" si="0"/>
        <v>7000</v>
      </c>
      <c r="H8" s="55" t="s">
        <v>35</v>
      </c>
      <c r="I8" s="55">
        <v>175</v>
      </c>
      <c r="J8" s="55">
        <f t="shared" si="2"/>
        <v>1575</v>
      </c>
      <c r="K8" s="56">
        <f t="shared" si="1"/>
        <v>2094.75</v>
      </c>
    </row>
    <row r="9" spans="1:11" ht="12.75">
      <c r="A9" s="51" t="s">
        <v>225</v>
      </c>
      <c r="B9" s="52" t="s">
        <v>234</v>
      </c>
      <c r="C9" s="52" t="s">
        <v>216</v>
      </c>
      <c r="D9" s="53" t="s">
        <v>224</v>
      </c>
      <c r="E9" s="52">
        <v>6</v>
      </c>
      <c r="F9" s="54">
        <v>8</v>
      </c>
      <c r="G9" s="52">
        <f t="shared" si="0"/>
        <v>5600</v>
      </c>
      <c r="H9" s="55" t="s">
        <v>35</v>
      </c>
      <c r="I9" s="55">
        <v>225</v>
      </c>
      <c r="J9" s="55">
        <f t="shared" si="2"/>
        <v>1350</v>
      </c>
      <c r="K9" s="56">
        <f>J9*1.33</f>
        <v>1795.5</v>
      </c>
    </row>
    <row r="10" spans="1:11" ht="12.75">
      <c r="A10" s="51" t="s">
        <v>225</v>
      </c>
      <c r="B10" s="52" t="s">
        <v>235</v>
      </c>
      <c r="C10" s="52" t="s">
        <v>216</v>
      </c>
      <c r="D10" s="53" t="s">
        <v>224</v>
      </c>
      <c r="E10" s="52">
        <v>6</v>
      </c>
      <c r="F10" s="63">
        <v>6</v>
      </c>
      <c r="G10" s="52">
        <f t="shared" si="0"/>
        <v>4200</v>
      </c>
      <c r="H10" s="55" t="s">
        <v>35</v>
      </c>
      <c r="I10" s="55">
        <v>250</v>
      </c>
      <c r="J10" s="55">
        <f t="shared" si="2"/>
        <v>1500</v>
      </c>
      <c r="K10" s="56">
        <f aca="true" t="shared" si="3" ref="K10:K15">J10*1.33</f>
        <v>1995</v>
      </c>
    </row>
    <row r="11" spans="1:11" ht="12.75">
      <c r="A11" s="51" t="s">
        <v>225</v>
      </c>
      <c r="B11" s="52" t="s">
        <v>236</v>
      </c>
      <c r="C11" s="52" t="s">
        <v>216</v>
      </c>
      <c r="D11" s="53" t="s">
        <v>222</v>
      </c>
      <c r="E11" s="52">
        <v>9</v>
      </c>
      <c r="F11" s="54">
        <v>8</v>
      </c>
      <c r="G11" s="52">
        <f t="shared" si="0"/>
        <v>8000</v>
      </c>
      <c r="H11" s="55" t="s">
        <v>35</v>
      </c>
      <c r="I11" s="55">
        <v>275</v>
      </c>
      <c r="J11" s="55">
        <f t="shared" si="2"/>
        <v>2475</v>
      </c>
      <c r="K11" s="56">
        <f t="shared" si="3"/>
        <v>3291.75</v>
      </c>
    </row>
    <row r="12" spans="1:11" ht="12.75">
      <c r="A12" s="51" t="s">
        <v>240</v>
      </c>
      <c r="B12" s="52" t="s">
        <v>247</v>
      </c>
      <c r="C12" s="52" t="s">
        <v>219</v>
      </c>
      <c r="D12" s="53" t="s">
        <v>222</v>
      </c>
      <c r="E12" s="52">
        <v>9</v>
      </c>
      <c r="F12" s="54">
        <v>6</v>
      </c>
      <c r="G12" s="52">
        <f t="shared" si="0"/>
        <v>6000</v>
      </c>
      <c r="H12" s="55" t="s">
        <v>35</v>
      </c>
      <c r="I12" s="55">
        <v>150</v>
      </c>
      <c r="J12" s="55">
        <f t="shared" si="2"/>
        <v>1350</v>
      </c>
      <c r="K12" s="56">
        <f t="shared" si="3"/>
        <v>1795.5</v>
      </c>
    </row>
    <row r="13" spans="1:11" ht="12.75">
      <c r="A13" s="51" t="s">
        <v>240</v>
      </c>
      <c r="B13" s="64" t="s">
        <v>248</v>
      </c>
      <c r="C13" s="52" t="s">
        <v>216</v>
      </c>
      <c r="D13" s="53" t="s">
        <v>222</v>
      </c>
      <c r="E13" s="52">
        <v>6</v>
      </c>
      <c r="F13" s="54">
        <v>7</v>
      </c>
      <c r="G13" s="52">
        <f aca="true" t="shared" si="4" ref="G13:G18">IF(E13=6,700*F13,IF(E13=9,F13*1000,F13*1200))</f>
        <v>4900</v>
      </c>
      <c r="H13" s="55" t="s">
        <v>35</v>
      </c>
      <c r="I13" s="55">
        <v>175</v>
      </c>
      <c r="J13" s="55">
        <f t="shared" si="2"/>
        <v>1050</v>
      </c>
      <c r="K13" s="56">
        <f t="shared" si="3"/>
        <v>1396.5</v>
      </c>
    </row>
    <row r="14" spans="1:11" ht="12.75">
      <c r="A14" s="51" t="s">
        <v>240</v>
      </c>
      <c r="B14" s="64" t="s">
        <v>249</v>
      </c>
      <c r="C14" s="52" t="s">
        <v>216</v>
      </c>
      <c r="D14" s="53" t="s">
        <v>224</v>
      </c>
      <c r="E14" s="52">
        <v>6</v>
      </c>
      <c r="F14" s="54">
        <v>8</v>
      </c>
      <c r="G14" s="52">
        <f t="shared" si="4"/>
        <v>5600</v>
      </c>
      <c r="H14" s="55" t="s">
        <v>35</v>
      </c>
      <c r="I14" s="55">
        <v>200</v>
      </c>
      <c r="J14" s="55">
        <f t="shared" si="2"/>
        <v>1200</v>
      </c>
      <c r="K14" s="56">
        <f t="shared" si="3"/>
        <v>1596</v>
      </c>
    </row>
    <row r="15" spans="1:11" ht="12.75">
      <c r="A15" s="51" t="s">
        <v>240</v>
      </c>
      <c r="B15" s="64" t="s">
        <v>250</v>
      </c>
      <c r="C15" s="52" t="s">
        <v>216</v>
      </c>
      <c r="D15" s="53" t="s">
        <v>222</v>
      </c>
      <c r="E15" s="52">
        <v>9</v>
      </c>
      <c r="F15" s="54">
        <v>8</v>
      </c>
      <c r="G15" s="52">
        <f t="shared" si="4"/>
        <v>8000</v>
      </c>
      <c r="H15" s="55" t="s">
        <v>35</v>
      </c>
      <c r="I15" s="55">
        <v>225</v>
      </c>
      <c r="J15" s="55">
        <f t="shared" si="2"/>
        <v>2025</v>
      </c>
      <c r="K15" s="56">
        <f t="shared" si="3"/>
        <v>2693.25</v>
      </c>
    </row>
    <row r="16" spans="1:11" ht="12.75">
      <c r="A16" s="51" t="s">
        <v>251</v>
      </c>
      <c r="B16" s="57" t="s">
        <v>256</v>
      </c>
      <c r="C16" s="52" t="s">
        <v>216</v>
      </c>
      <c r="D16" s="53" t="s">
        <v>222</v>
      </c>
      <c r="E16" s="52">
        <v>9</v>
      </c>
      <c r="F16" s="54">
        <v>6</v>
      </c>
      <c r="G16" s="52">
        <f t="shared" si="4"/>
        <v>6000</v>
      </c>
      <c r="H16" s="55" t="s">
        <v>35</v>
      </c>
      <c r="I16" s="55">
        <v>350</v>
      </c>
      <c r="J16" s="55">
        <f t="shared" si="2"/>
        <v>3150</v>
      </c>
      <c r="K16" s="56">
        <f t="shared" si="1"/>
        <v>4189.5</v>
      </c>
    </row>
    <row r="17" spans="1:11" ht="12.75">
      <c r="A17" s="51" t="s">
        <v>251</v>
      </c>
      <c r="B17" s="57" t="s">
        <v>257</v>
      </c>
      <c r="C17" s="52" t="s">
        <v>219</v>
      </c>
      <c r="D17" s="53" t="s">
        <v>222</v>
      </c>
      <c r="E17" s="52">
        <v>9</v>
      </c>
      <c r="F17" s="54">
        <v>6</v>
      </c>
      <c r="G17" s="52">
        <f t="shared" si="4"/>
        <v>6000</v>
      </c>
      <c r="H17" s="55" t="s">
        <v>35</v>
      </c>
      <c r="I17" s="55">
        <v>375</v>
      </c>
      <c r="J17" s="55">
        <f t="shared" si="2"/>
        <v>3375</v>
      </c>
      <c r="K17" s="56">
        <f aca="true" t="shared" si="5" ref="K17:K22">J17*1.33</f>
        <v>4488.75</v>
      </c>
    </row>
    <row r="18" spans="1:11" ht="12.75">
      <c r="A18" s="51" t="s">
        <v>251</v>
      </c>
      <c r="B18" s="52" t="s">
        <v>259</v>
      </c>
      <c r="C18" s="52" t="s">
        <v>219</v>
      </c>
      <c r="D18" s="53" t="s">
        <v>260</v>
      </c>
      <c r="E18" s="52">
        <v>12</v>
      </c>
      <c r="F18" s="54">
        <v>6</v>
      </c>
      <c r="G18" s="52">
        <f t="shared" si="4"/>
        <v>7200</v>
      </c>
      <c r="H18" s="55" t="s">
        <v>35</v>
      </c>
      <c r="I18" s="55">
        <v>425</v>
      </c>
      <c r="J18" s="55">
        <f t="shared" si="2"/>
        <v>5100</v>
      </c>
      <c r="K18" s="56">
        <f t="shared" si="5"/>
        <v>6783</v>
      </c>
    </row>
    <row r="19" spans="1:11" ht="12.75">
      <c r="A19" s="51" t="s">
        <v>251</v>
      </c>
      <c r="B19" s="52" t="s">
        <v>263</v>
      </c>
      <c r="C19" s="52" t="s">
        <v>219</v>
      </c>
      <c r="D19" s="53" t="s">
        <v>224</v>
      </c>
      <c r="E19" s="52">
        <v>12</v>
      </c>
      <c r="F19" s="54">
        <v>7</v>
      </c>
      <c r="G19" s="52">
        <f>IF(E19=6,700*F19,IF(E19=9,F19*1000,F19*1200))</f>
        <v>8400</v>
      </c>
      <c r="H19" s="55" t="s">
        <v>35</v>
      </c>
      <c r="I19" s="55">
        <v>500</v>
      </c>
      <c r="J19" s="55">
        <f t="shared" si="2"/>
        <v>6000</v>
      </c>
      <c r="K19" s="56">
        <f t="shared" si="5"/>
        <v>7980</v>
      </c>
    </row>
    <row r="20" spans="1:11" ht="12.75">
      <c r="A20" s="51" t="s">
        <v>251</v>
      </c>
      <c r="B20" s="58" t="s">
        <v>264</v>
      </c>
      <c r="C20" s="52" t="s">
        <v>219</v>
      </c>
      <c r="D20" s="53" t="s">
        <v>222</v>
      </c>
      <c r="E20" s="52">
        <v>9</v>
      </c>
      <c r="F20" s="54">
        <v>9</v>
      </c>
      <c r="G20" s="52">
        <f>IF(E20=6,700*F20,IF(E20=9,F20*1000,F20*1200))</f>
        <v>9000</v>
      </c>
      <c r="H20" s="55" t="s">
        <v>35</v>
      </c>
      <c r="I20" s="55">
        <v>50</v>
      </c>
      <c r="J20" s="55">
        <f t="shared" si="2"/>
        <v>450</v>
      </c>
      <c r="K20" s="56">
        <f t="shared" si="5"/>
        <v>598.5</v>
      </c>
    </row>
    <row r="21" spans="1:11" ht="12.75">
      <c r="A21" s="51" t="s">
        <v>265</v>
      </c>
      <c r="B21" s="52" t="s">
        <v>233</v>
      </c>
      <c r="C21" s="52" t="s">
        <v>216</v>
      </c>
      <c r="D21" s="53" t="s">
        <v>222</v>
      </c>
      <c r="E21" s="52">
        <v>9</v>
      </c>
      <c r="F21" s="54">
        <v>7</v>
      </c>
      <c r="G21" s="52">
        <f>IF(E21=6,700*F21,IF(E21=9,F21*1000,F21*1200))</f>
        <v>7000</v>
      </c>
      <c r="H21" s="55" t="s">
        <v>35</v>
      </c>
      <c r="I21" s="55">
        <v>52</v>
      </c>
      <c r="J21" s="55">
        <f t="shared" si="2"/>
        <v>468</v>
      </c>
      <c r="K21" s="56">
        <f t="shared" si="5"/>
        <v>622.44</v>
      </c>
    </row>
    <row r="22" spans="1:11" ht="12.75">
      <c r="A22" s="51" t="s">
        <v>265</v>
      </c>
      <c r="B22" s="52" t="s">
        <v>268</v>
      </c>
      <c r="C22" s="52" t="s">
        <v>216</v>
      </c>
      <c r="D22" s="53" t="s">
        <v>224</v>
      </c>
      <c r="E22" s="52">
        <v>12</v>
      </c>
      <c r="F22" s="54">
        <v>6</v>
      </c>
      <c r="G22" s="52">
        <v>7500</v>
      </c>
      <c r="H22" s="55" t="s">
        <v>35</v>
      </c>
      <c r="I22" s="55">
        <v>53</v>
      </c>
      <c r="J22" s="55">
        <f t="shared" si="2"/>
        <v>636</v>
      </c>
      <c r="K22" s="56">
        <f t="shared" si="5"/>
        <v>845.88</v>
      </c>
    </row>
    <row r="23" spans="1:11" ht="12.75">
      <c r="A23" s="51" t="s">
        <v>225</v>
      </c>
      <c r="B23" s="61" t="s">
        <v>231</v>
      </c>
      <c r="C23" s="52" t="s">
        <v>219</v>
      </c>
      <c r="D23" s="53" t="s">
        <v>224</v>
      </c>
      <c r="E23" s="52">
        <v>12</v>
      </c>
      <c r="F23" s="54">
        <v>7</v>
      </c>
      <c r="G23" s="52">
        <f>IF(E23=6,700*F23,IF(E23=9,F23*1000,F23*1200))</f>
        <v>8400</v>
      </c>
      <c r="H23" s="55" t="s">
        <v>232</v>
      </c>
      <c r="I23" s="55">
        <v>125</v>
      </c>
      <c r="J23" s="55">
        <f t="shared" si="2"/>
        <v>1500</v>
      </c>
      <c r="K23" s="62">
        <v>1200</v>
      </c>
    </row>
    <row r="24" spans="1:11" ht="12.75">
      <c r="A24" s="51" t="s">
        <v>240</v>
      </c>
      <c r="B24" s="52" t="s">
        <v>244</v>
      </c>
      <c r="C24" s="52" t="s">
        <v>219</v>
      </c>
      <c r="D24" s="53" t="s">
        <v>245</v>
      </c>
      <c r="E24" s="52">
        <v>12</v>
      </c>
      <c r="F24" s="54">
        <v>4</v>
      </c>
      <c r="G24" s="52">
        <f>IF(E24=6,700*F24,IF(E24=9,F24*1000,F24*1200))</f>
        <v>4800</v>
      </c>
      <c r="H24" s="55" t="s">
        <v>232</v>
      </c>
      <c r="I24" s="55">
        <v>100</v>
      </c>
      <c r="J24" s="55">
        <f t="shared" si="2"/>
        <v>1200</v>
      </c>
      <c r="K24" s="62">
        <v>1200</v>
      </c>
    </row>
    <row r="25" spans="1:11" ht="12.75">
      <c r="A25" s="51" t="s">
        <v>251</v>
      </c>
      <c r="B25" s="52" t="s">
        <v>261</v>
      </c>
      <c r="C25" s="52" t="s">
        <v>216</v>
      </c>
      <c r="D25" s="53" t="s">
        <v>262</v>
      </c>
      <c r="E25" s="52">
        <v>6</v>
      </c>
      <c r="F25" s="54">
        <v>7</v>
      </c>
      <c r="G25" s="52">
        <v>5000</v>
      </c>
      <c r="H25" s="55" t="s">
        <v>232</v>
      </c>
      <c r="I25" s="55">
        <v>450</v>
      </c>
      <c r="J25" s="55">
        <v>1500</v>
      </c>
      <c r="K25" s="62">
        <v>1500</v>
      </c>
    </row>
    <row r="26" spans="1:11" ht="12.75">
      <c r="A26" s="51" t="s">
        <v>251</v>
      </c>
      <c r="B26" s="52" t="s">
        <v>236</v>
      </c>
      <c r="C26" s="52" t="s">
        <v>216</v>
      </c>
      <c r="D26" s="53" t="s">
        <v>262</v>
      </c>
      <c r="E26" s="52">
        <v>6</v>
      </c>
      <c r="F26" s="54">
        <v>7</v>
      </c>
      <c r="G26" s="52">
        <v>5000</v>
      </c>
      <c r="H26" s="55" t="s">
        <v>232</v>
      </c>
      <c r="I26" s="55">
        <v>475</v>
      </c>
      <c r="J26" s="55">
        <v>1500</v>
      </c>
      <c r="K26" s="62">
        <v>1500</v>
      </c>
    </row>
    <row r="27" spans="1:11" ht="12.75">
      <c r="A27" s="51" t="s">
        <v>251</v>
      </c>
      <c r="B27" s="52" t="s">
        <v>223</v>
      </c>
      <c r="C27" s="52" t="s">
        <v>219</v>
      </c>
      <c r="D27" s="53" t="s">
        <v>252</v>
      </c>
      <c r="E27" s="52">
        <v>9</v>
      </c>
      <c r="F27" s="54">
        <v>8</v>
      </c>
      <c r="G27" s="52">
        <f aca="true" t="shared" si="6" ref="G27:G42">IF(E27=6,700*F27,IF(E27=9,F27*1000,F27*1200))</f>
        <v>8000</v>
      </c>
      <c r="H27" s="55" t="s">
        <v>253</v>
      </c>
      <c r="I27" s="55">
        <v>250</v>
      </c>
      <c r="J27" s="55">
        <v>1134</v>
      </c>
      <c r="K27" s="56">
        <f>J27*1.33</f>
        <v>1508.22</v>
      </c>
    </row>
    <row r="28" spans="1:11" ht="12.75">
      <c r="A28" s="51" t="s">
        <v>225</v>
      </c>
      <c r="B28" s="52" t="s">
        <v>237</v>
      </c>
      <c r="C28" s="52" t="s">
        <v>219</v>
      </c>
      <c r="D28" s="53" t="s">
        <v>238</v>
      </c>
      <c r="E28" s="52">
        <v>12</v>
      </c>
      <c r="F28" s="54">
        <v>3</v>
      </c>
      <c r="G28" s="52">
        <f t="shared" si="6"/>
        <v>3600</v>
      </c>
      <c r="H28" s="55" t="s">
        <v>239</v>
      </c>
      <c r="I28" s="55">
        <v>300</v>
      </c>
      <c r="J28" s="55">
        <f aca="true" t="shared" si="7" ref="J28:J41">I28*E28</f>
        <v>3600</v>
      </c>
      <c r="K28" s="62">
        <v>1500</v>
      </c>
    </row>
    <row r="29" spans="1:11" ht="12.75">
      <c r="A29" s="51" t="s">
        <v>265</v>
      </c>
      <c r="B29" s="65" t="s">
        <v>266</v>
      </c>
      <c r="C29" s="52" t="s">
        <v>216</v>
      </c>
      <c r="D29" s="53" t="s">
        <v>267</v>
      </c>
      <c r="E29" s="52">
        <v>12</v>
      </c>
      <c r="F29" s="63">
        <v>6</v>
      </c>
      <c r="G29" s="52">
        <v>7500</v>
      </c>
      <c r="H29" s="55" t="s">
        <v>239</v>
      </c>
      <c r="I29" s="55">
        <f>J29/E29</f>
        <v>125</v>
      </c>
      <c r="J29" s="55">
        <v>1500</v>
      </c>
      <c r="K29" s="62">
        <v>1500</v>
      </c>
    </row>
    <row r="30" spans="1:11" ht="12.75">
      <c r="A30" s="51" t="s">
        <v>225</v>
      </c>
      <c r="B30" s="58" t="s">
        <v>227</v>
      </c>
      <c r="C30" s="52" t="s">
        <v>216</v>
      </c>
      <c r="D30" s="53" t="s">
        <v>222</v>
      </c>
      <c r="E30" s="52">
        <v>9</v>
      </c>
      <c r="F30" s="59">
        <v>5</v>
      </c>
      <c r="G30" s="52">
        <f t="shared" si="6"/>
        <v>5000</v>
      </c>
      <c r="H30" s="55" t="s">
        <v>228</v>
      </c>
      <c r="I30" s="55">
        <v>75</v>
      </c>
      <c r="J30" s="55">
        <f t="shared" si="7"/>
        <v>675</v>
      </c>
      <c r="K30" s="56">
        <f aca="true" t="shared" si="8" ref="K30:K43">J30*1.33</f>
        <v>897.75</v>
      </c>
    </row>
    <row r="31" spans="1:11" ht="12.75">
      <c r="A31" s="51" t="s">
        <v>225</v>
      </c>
      <c r="B31" s="52" t="s">
        <v>233</v>
      </c>
      <c r="C31" s="52" t="s">
        <v>216</v>
      </c>
      <c r="D31" s="53" t="s">
        <v>224</v>
      </c>
      <c r="E31" s="52">
        <v>9</v>
      </c>
      <c r="F31" s="54">
        <v>3</v>
      </c>
      <c r="G31" s="52">
        <v>1800</v>
      </c>
      <c r="H31" s="55" t="s">
        <v>228</v>
      </c>
      <c r="I31" s="55">
        <v>200</v>
      </c>
      <c r="J31" s="55">
        <f t="shared" si="7"/>
        <v>1800</v>
      </c>
      <c r="K31" s="56">
        <f t="shared" si="8"/>
        <v>2394</v>
      </c>
    </row>
    <row r="32" spans="1:11" ht="12.75">
      <c r="A32" s="51" t="s">
        <v>240</v>
      </c>
      <c r="B32" s="52" t="s">
        <v>242</v>
      </c>
      <c r="C32" s="52" t="s">
        <v>216</v>
      </c>
      <c r="D32" s="53" t="s">
        <v>243</v>
      </c>
      <c r="E32" s="52">
        <v>18</v>
      </c>
      <c r="F32" s="54">
        <v>6</v>
      </c>
      <c r="G32" s="52">
        <v>5000</v>
      </c>
      <c r="H32" s="55" t="s">
        <v>228</v>
      </c>
      <c r="I32" s="55">
        <v>75</v>
      </c>
      <c r="J32" s="55">
        <f t="shared" si="7"/>
        <v>1350</v>
      </c>
      <c r="K32" s="56">
        <f t="shared" si="8"/>
        <v>1795.5</v>
      </c>
    </row>
    <row r="33" spans="1:11" ht="12.75">
      <c r="A33" s="51" t="s">
        <v>240</v>
      </c>
      <c r="B33" s="52" t="s">
        <v>244</v>
      </c>
      <c r="C33" s="52" t="s">
        <v>219</v>
      </c>
      <c r="D33" s="53" t="s">
        <v>246</v>
      </c>
      <c r="E33" s="52">
        <v>12</v>
      </c>
      <c r="F33" s="54">
        <v>7</v>
      </c>
      <c r="G33" s="52">
        <f t="shared" si="6"/>
        <v>8400</v>
      </c>
      <c r="H33" s="55" t="s">
        <v>228</v>
      </c>
      <c r="I33" s="55">
        <v>125</v>
      </c>
      <c r="J33" s="55">
        <f t="shared" si="7"/>
        <v>1500</v>
      </c>
      <c r="K33" s="56">
        <f t="shared" si="8"/>
        <v>1995</v>
      </c>
    </row>
    <row r="34" spans="1:11" ht="12.75">
      <c r="A34" s="51" t="s">
        <v>251</v>
      </c>
      <c r="B34" s="52" t="s">
        <v>248</v>
      </c>
      <c r="C34" s="52" t="s">
        <v>219</v>
      </c>
      <c r="D34" s="53" t="s">
        <v>220</v>
      </c>
      <c r="E34" s="52">
        <v>6</v>
      </c>
      <c r="F34" s="54">
        <v>3</v>
      </c>
      <c r="G34" s="52">
        <f>IF(E34=6,700*F34,IF(E34=9,F34*1000,F34*1200))</f>
        <v>2100</v>
      </c>
      <c r="H34" s="55" t="s">
        <v>228</v>
      </c>
      <c r="I34" s="55">
        <v>75</v>
      </c>
      <c r="J34" s="55">
        <f>I34*E34</f>
        <v>450</v>
      </c>
      <c r="K34" s="56">
        <f t="shared" si="8"/>
        <v>598.5</v>
      </c>
    </row>
    <row r="35" spans="1:11" ht="12.75">
      <c r="A35" s="51" t="s">
        <v>265</v>
      </c>
      <c r="B35" s="65" t="s">
        <v>266</v>
      </c>
      <c r="C35" s="52" t="s">
        <v>219</v>
      </c>
      <c r="D35" s="53" t="s">
        <v>246</v>
      </c>
      <c r="E35" s="52">
        <v>12</v>
      </c>
      <c r="F35" s="54">
        <v>5</v>
      </c>
      <c r="G35" s="52">
        <f>IF(E35=6,700*F35,IF(E35=9,F35*1000,F35*1200))</f>
        <v>6000</v>
      </c>
      <c r="H35" s="55" t="s">
        <v>228</v>
      </c>
      <c r="I35" s="55">
        <v>51</v>
      </c>
      <c r="J35" s="55">
        <f>I35*E35</f>
        <v>612</v>
      </c>
      <c r="K35" s="56">
        <f t="shared" si="8"/>
        <v>813.96</v>
      </c>
    </row>
    <row r="36" spans="1:11" ht="12.75">
      <c r="A36" s="51" t="s">
        <v>225</v>
      </c>
      <c r="B36" s="60" t="s">
        <v>229</v>
      </c>
      <c r="C36" s="52" t="s">
        <v>219</v>
      </c>
      <c r="D36" s="53" t="s">
        <v>220</v>
      </c>
      <c r="E36" s="52">
        <v>6</v>
      </c>
      <c r="F36" s="54">
        <v>7</v>
      </c>
      <c r="G36" s="52">
        <f>IF(E36=6,700*F36,IF(E36=9,F36*1000,F36*1200))</f>
        <v>4900</v>
      </c>
      <c r="H36" s="55" t="s">
        <v>230</v>
      </c>
      <c r="I36" s="55">
        <v>100</v>
      </c>
      <c r="J36" s="55">
        <f>I36*E36</f>
        <v>600</v>
      </c>
      <c r="K36" s="56">
        <f t="shared" si="8"/>
        <v>798</v>
      </c>
    </row>
    <row r="37" spans="1:11" ht="12.75">
      <c r="A37" s="51" t="s">
        <v>225</v>
      </c>
      <c r="B37" s="52" t="s">
        <v>218</v>
      </c>
      <c r="C37" s="52" t="s">
        <v>219</v>
      </c>
      <c r="D37" s="53" t="s">
        <v>220</v>
      </c>
      <c r="E37" s="52">
        <v>6</v>
      </c>
      <c r="F37" s="54">
        <v>8</v>
      </c>
      <c r="G37" s="52">
        <f t="shared" si="6"/>
        <v>5600</v>
      </c>
      <c r="H37" s="55" t="s">
        <v>230</v>
      </c>
      <c r="I37" s="55">
        <v>325</v>
      </c>
      <c r="J37" s="55">
        <f>I37*E37</f>
        <v>1950</v>
      </c>
      <c r="K37" s="56">
        <f t="shared" si="8"/>
        <v>2593.5</v>
      </c>
    </row>
    <row r="38" spans="1:11" ht="12.75">
      <c r="A38" s="51" t="s">
        <v>240</v>
      </c>
      <c r="B38" s="52" t="s">
        <v>241</v>
      </c>
      <c r="C38" s="52" t="s">
        <v>219</v>
      </c>
      <c r="D38" s="53" t="s">
        <v>220</v>
      </c>
      <c r="E38" s="52">
        <v>6</v>
      </c>
      <c r="F38" s="54">
        <v>6</v>
      </c>
      <c r="G38" s="52">
        <f>IF(E38=6,700*F38,IF(E38=9,F38*1000,F38*1200))</f>
        <v>4200</v>
      </c>
      <c r="H38" s="55" t="s">
        <v>230</v>
      </c>
      <c r="I38" s="55">
        <v>100</v>
      </c>
      <c r="J38" s="55">
        <f>I38*E38</f>
        <v>600</v>
      </c>
      <c r="K38" s="56">
        <f t="shared" si="8"/>
        <v>798</v>
      </c>
    </row>
    <row r="39" spans="1:11" ht="12.75">
      <c r="A39" s="51" t="s">
        <v>251</v>
      </c>
      <c r="B39" s="65" t="s">
        <v>254</v>
      </c>
      <c r="C39" s="52" t="s">
        <v>219</v>
      </c>
      <c r="D39" s="53" t="s">
        <v>220</v>
      </c>
      <c r="E39" s="52">
        <v>6</v>
      </c>
      <c r="F39" s="54">
        <v>7</v>
      </c>
      <c r="G39" s="52">
        <f t="shared" si="6"/>
        <v>4900</v>
      </c>
      <c r="H39" s="55" t="s">
        <v>230</v>
      </c>
      <c r="I39" s="55">
        <v>275</v>
      </c>
      <c r="J39" s="55">
        <f t="shared" si="7"/>
        <v>1650</v>
      </c>
      <c r="K39" s="56">
        <f t="shared" si="8"/>
        <v>2194.5</v>
      </c>
    </row>
    <row r="40" spans="1:11" ht="12.75">
      <c r="A40" s="51" t="s">
        <v>251</v>
      </c>
      <c r="B40" s="65" t="s">
        <v>254</v>
      </c>
      <c r="C40" s="52" t="s">
        <v>219</v>
      </c>
      <c r="D40" s="53" t="s">
        <v>220</v>
      </c>
      <c r="E40" s="52">
        <v>6</v>
      </c>
      <c r="F40" s="63">
        <v>7</v>
      </c>
      <c r="G40" s="52">
        <f>IF(E40=6,700*F40,IF(E40=9,F40*1000,F40*1200))</f>
        <v>4900</v>
      </c>
      <c r="H40" s="55" t="s">
        <v>230</v>
      </c>
      <c r="I40" s="55">
        <v>300</v>
      </c>
      <c r="J40" s="55">
        <f>I40*E40</f>
        <v>1800</v>
      </c>
      <c r="K40" s="56">
        <f t="shared" si="8"/>
        <v>2394</v>
      </c>
    </row>
    <row r="41" spans="1:11" ht="12.75">
      <c r="A41" s="51" t="s">
        <v>251</v>
      </c>
      <c r="B41" s="57" t="s">
        <v>255</v>
      </c>
      <c r="C41" s="52" t="s">
        <v>219</v>
      </c>
      <c r="D41" s="53" t="s">
        <v>220</v>
      </c>
      <c r="E41" s="52">
        <v>6</v>
      </c>
      <c r="F41" s="54">
        <v>7</v>
      </c>
      <c r="G41" s="52">
        <f t="shared" si="6"/>
        <v>4900</v>
      </c>
      <c r="H41" s="55" t="s">
        <v>230</v>
      </c>
      <c r="I41" s="55">
        <v>325</v>
      </c>
      <c r="J41" s="55">
        <f t="shared" si="7"/>
        <v>1950</v>
      </c>
      <c r="K41" s="56">
        <f t="shared" si="8"/>
        <v>2593.5</v>
      </c>
    </row>
    <row r="42" spans="1:11" ht="12.75">
      <c r="A42" s="51" t="s">
        <v>251</v>
      </c>
      <c r="B42" s="58" t="s">
        <v>258</v>
      </c>
      <c r="C42" s="52" t="s">
        <v>219</v>
      </c>
      <c r="D42" s="53" t="s">
        <v>220</v>
      </c>
      <c r="E42" s="52">
        <v>6</v>
      </c>
      <c r="F42" s="54">
        <v>6</v>
      </c>
      <c r="G42" s="52">
        <f t="shared" si="6"/>
        <v>4200</v>
      </c>
      <c r="H42" s="55" t="s">
        <v>230</v>
      </c>
      <c r="I42" s="55">
        <v>400</v>
      </c>
      <c r="J42" s="55">
        <f>I42*E42</f>
        <v>2400</v>
      </c>
      <c r="K42" s="56">
        <f t="shared" si="8"/>
        <v>3192</v>
      </c>
    </row>
    <row r="43" spans="1:11" ht="12.75">
      <c r="A43" s="51" t="s">
        <v>265</v>
      </c>
      <c r="B43" s="65" t="s">
        <v>229</v>
      </c>
      <c r="C43" s="52" t="s">
        <v>219</v>
      </c>
      <c r="D43" s="53" t="s">
        <v>220</v>
      </c>
      <c r="E43" s="52">
        <v>6</v>
      </c>
      <c r="F43" s="54">
        <v>5</v>
      </c>
      <c r="G43" s="52">
        <f>IF(E43=6,700*F43,IF(E43=9,F43*1000,F43*1200))</f>
        <v>3500</v>
      </c>
      <c r="H43" s="55" t="s">
        <v>230</v>
      </c>
      <c r="I43" s="55">
        <v>51</v>
      </c>
      <c r="J43" s="55">
        <f>I43*E43</f>
        <v>306</v>
      </c>
      <c r="K43" s="56">
        <f t="shared" si="8"/>
        <v>406.98</v>
      </c>
    </row>
    <row r="44" spans="8:11" ht="12.75">
      <c r="H44" s="66"/>
      <c r="I44" s="66"/>
      <c r="J44" s="66"/>
      <c r="K44" s="56"/>
    </row>
    <row r="45" spans="8:11" ht="12.75">
      <c r="H45" s="66"/>
      <c r="I45" s="66"/>
      <c r="J45" s="66"/>
      <c r="K45" s="56"/>
    </row>
    <row r="46" ht="12.75">
      <c r="H46" s="66"/>
    </row>
    <row r="47" ht="12.75">
      <c r="H47" s="66"/>
    </row>
    <row r="48" ht="12.75">
      <c r="H48" s="66"/>
    </row>
    <row r="49" ht="12.75">
      <c r="H49" s="66"/>
    </row>
    <row r="50" ht="12.75">
      <c r="H50" s="66"/>
    </row>
    <row r="51" ht="12.75">
      <c r="H51" s="66"/>
    </row>
    <row r="52" ht="12.75">
      <c r="H52" s="66"/>
    </row>
    <row r="53" ht="12.75">
      <c r="H53" s="66"/>
    </row>
    <row r="54" ht="12.75">
      <c r="H54" s="66"/>
    </row>
  </sheetData>
  <printOptions horizontalCentered="1"/>
  <pageMargins left="0.748031496062992" right="0.748031496062992" top="0.984251968503937" bottom="0.984251968503937" header="0.511811023622047" footer="0.511811023622047"/>
  <pageSetup fitToWidth="3" fitToHeight="1"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A1" sqref="A1"/>
    </sheetView>
  </sheetViews>
  <sheetFormatPr defaultColWidth="9.140625" defaultRowHeight="12.75"/>
  <cols>
    <col min="1" max="1" width="2.8515625" style="70" customWidth="1"/>
    <col min="2" max="2" width="15.140625" style="70" bestFit="1" customWidth="1"/>
    <col min="3" max="4" width="5.28125" style="70" customWidth="1"/>
    <col min="5" max="5" width="11.140625" style="70" bestFit="1" customWidth="1"/>
    <col min="6" max="6" width="9.28125" style="70" bestFit="1" customWidth="1"/>
    <col min="7" max="7" width="9.28125" style="70" customWidth="1"/>
    <col min="8" max="8" width="9.28125" style="70" bestFit="1" customWidth="1"/>
    <col min="9" max="9" width="10.57421875" style="70" bestFit="1" customWidth="1"/>
    <col min="10" max="10" width="5.140625" style="70" bestFit="1" customWidth="1"/>
    <col min="11" max="11" width="8.7109375" style="70" bestFit="1" customWidth="1"/>
    <col min="12" max="12" width="10.57421875" style="70" bestFit="1" customWidth="1"/>
    <col min="13" max="16384" width="9.140625" style="70" customWidth="1"/>
  </cols>
  <sheetData>
    <row r="1" spans="1:7" ht="12.75">
      <c r="A1" s="69" t="s">
        <v>271</v>
      </c>
      <c r="B1" s="69" t="s">
        <v>61</v>
      </c>
      <c r="C1" s="69" t="s">
        <v>10</v>
      </c>
      <c r="D1" s="69" t="s">
        <v>62</v>
      </c>
      <c r="E1" s="69" t="s">
        <v>14</v>
      </c>
      <c r="F1" s="69" t="s">
        <v>272</v>
      </c>
      <c r="G1" s="69" t="s">
        <v>273</v>
      </c>
    </row>
    <row r="2" spans="1:7" ht="12.75">
      <c r="A2" s="69">
        <v>1</v>
      </c>
      <c r="B2" s="69" t="s">
        <v>21</v>
      </c>
      <c r="C2" s="69" t="s">
        <v>274</v>
      </c>
      <c r="D2" s="69">
        <v>5</v>
      </c>
      <c r="E2" s="69">
        <v>100</v>
      </c>
      <c r="F2" s="69">
        <f aca="true" t="shared" si="0" ref="F2:F7">E2*D2</f>
        <v>500</v>
      </c>
      <c r="G2" s="71">
        <v>35097</v>
      </c>
    </row>
    <row r="3" spans="1:7" ht="12.75">
      <c r="A3" s="69">
        <v>2</v>
      </c>
      <c r="B3" s="69" t="s">
        <v>21</v>
      </c>
      <c r="C3" s="69" t="s">
        <v>275</v>
      </c>
      <c r="D3" s="69">
        <v>6</v>
      </c>
      <c r="E3" s="69">
        <v>200</v>
      </c>
      <c r="F3" s="69">
        <f t="shared" si="0"/>
        <v>1200</v>
      </c>
      <c r="G3" s="71">
        <v>35193</v>
      </c>
    </row>
    <row r="4" spans="1:7" ht="12.75">
      <c r="A4" s="69">
        <v>3</v>
      </c>
      <c r="B4" s="69" t="s">
        <v>21</v>
      </c>
      <c r="C4" s="69" t="s">
        <v>276</v>
      </c>
      <c r="D4" s="69">
        <v>4</v>
      </c>
      <c r="E4" s="69">
        <v>300</v>
      </c>
      <c r="F4" s="69">
        <f t="shared" si="0"/>
        <v>1200</v>
      </c>
      <c r="G4" s="71">
        <v>35129</v>
      </c>
    </row>
    <row r="5" spans="1:7" ht="12.75">
      <c r="A5" s="69">
        <v>4</v>
      </c>
      <c r="B5" s="69" t="s">
        <v>25</v>
      </c>
      <c r="C5" s="69" t="s">
        <v>277</v>
      </c>
      <c r="D5" s="69">
        <v>5</v>
      </c>
      <c r="E5" s="69">
        <v>400</v>
      </c>
      <c r="F5" s="69">
        <f t="shared" si="0"/>
        <v>2000</v>
      </c>
      <c r="G5" s="71">
        <v>35161</v>
      </c>
    </row>
    <row r="6" spans="1:7" ht="12.75">
      <c r="A6" s="69">
        <v>5</v>
      </c>
      <c r="B6" s="69" t="s">
        <v>25</v>
      </c>
      <c r="C6" s="69" t="s">
        <v>278</v>
      </c>
      <c r="D6" s="69">
        <v>7</v>
      </c>
      <c r="E6" s="69">
        <v>500</v>
      </c>
      <c r="F6" s="69">
        <f t="shared" si="0"/>
        <v>3500</v>
      </c>
      <c r="G6" s="71">
        <v>35065</v>
      </c>
    </row>
    <row r="7" spans="1:7" ht="12.75">
      <c r="A7" s="69">
        <v>6</v>
      </c>
      <c r="B7" s="69" t="s">
        <v>25</v>
      </c>
      <c r="C7" s="69" t="s">
        <v>279</v>
      </c>
      <c r="D7" s="69">
        <v>8</v>
      </c>
      <c r="E7" s="69">
        <v>600</v>
      </c>
      <c r="F7" s="69">
        <f t="shared" si="0"/>
        <v>4800</v>
      </c>
      <c r="G7" s="71">
        <v>35225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63"/>
  <sheetViews>
    <sheetView workbookViewId="0" topLeftCell="A1">
      <selection activeCell="A1" sqref="A1:C1"/>
    </sheetView>
  </sheetViews>
  <sheetFormatPr defaultColWidth="9.140625" defaultRowHeight="12.75"/>
  <cols>
    <col min="1" max="1" width="13.8515625" style="0" customWidth="1"/>
    <col min="2" max="2" width="14.57421875" style="0" customWidth="1"/>
    <col min="3" max="3" width="14.421875" style="0" bestFit="1" customWidth="1"/>
    <col min="4" max="4" width="10.57421875" style="2" customWidth="1"/>
    <col min="5" max="5" width="9.7109375" style="0" customWidth="1"/>
    <col min="6" max="7" width="9.8515625" style="0" customWidth="1"/>
    <col min="8" max="8" width="13.421875" style="0" customWidth="1"/>
    <col min="10" max="10" width="31.7109375" style="0" customWidth="1"/>
    <col min="12" max="12" width="18.7109375" style="0" customWidth="1"/>
    <col min="15" max="15" width="5.8515625" style="0" customWidth="1"/>
    <col min="16" max="16" width="26.00390625" style="0" customWidth="1"/>
  </cols>
  <sheetData>
    <row r="1" spans="1:10" ht="13.5" thickBot="1">
      <c r="A1" s="88" t="s">
        <v>0</v>
      </c>
      <c r="B1" s="88"/>
      <c r="C1" s="88"/>
      <c r="D1"/>
      <c r="E1" s="7"/>
      <c r="F1" s="8" t="s">
        <v>12</v>
      </c>
      <c r="G1" s="9"/>
      <c r="H1" s="10"/>
      <c r="I1" s="10"/>
      <c r="J1" s="11"/>
    </row>
    <row r="2" spans="1:10" ht="12.75">
      <c r="A2" s="4" t="s">
        <v>1</v>
      </c>
      <c r="B2" s="4">
        <f>SUM(I17:I60)</f>
        <v>0</v>
      </c>
      <c r="E2" s="12"/>
      <c r="F2" s="13" t="s">
        <v>28</v>
      </c>
      <c r="G2" s="14"/>
      <c r="H2" s="15" t="s">
        <v>2</v>
      </c>
      <c r="I2" s="16" t="s">
        <v>46</v>
      </c>
      <c r="J2" s="17"/>
    </row>
    <row r="3" spans="1:10" ht="13.5" thickBot="1">
      <c r="A3" s="5" t="s">
        <v>3</v>
      </c>
      <c r="B3" s="5"/>
      <c r="E3" s="12"/>
      <c r="F3" s="14"/>
      <c r="G3" s="14"/>
      <c r="H3" s="14"/>
      <c r="I3" s="14"/>
      <c r="J3" s="18"/>
    </row>
    <row r="4" spans="5:10" ht="12.75">
      <c r="E4" s="19" t="s">
        <v>11</v>
      </c>
      <c r="F4" s="20" t="str">
        <f>F1</f>
        <v>Elukoht</v>
      </c>
      <c r="G4" s="14"/>
      <c r="H4" s="21"/>
      <c r="I4" s="21"/>
      <c r="J4" s="22"/>
    </row>
    <row r="5" spans="4:10" ht="12.75">
      <c r="D5"/>
      <c r="E5" s="23" t="s">
        <v>19</v>
      </c>
      <c r="F5" s="24" t="s">
        <v>43</v>
      </c>
      <c r="G5" s="14"/>
      <c r="H5" s="15" t="s">
        <v>2</v>
      </c>
      <c r="I5" s="16" t="s">
        <v>47</v>
      </c>
      <c r="J5" s="17"/>
    </row>
    <row r="6" spans="1:10" ht="12.75">
      <c r="A6" s="3" t="s">
        <v>4</v>
      </c>
      <c r="B6" s="3">
        <v>5.55</v>
      </c>
      <c r="D6"/>
      <c r="E6" s="25"/>
      <c r="F6" s="14"/>
      <c r="G6" s="14"/>
      <c r="H6" s="14"/>
      <c r="I6" s="14"/>
      <c r="J6" s="18"/>
    </row>
    <row r="7" spans="1:10" ht="12.75">
      <c r="A7" s="3" t="s">
        <v>5</v>
      </c>
      <c r="B7" s="3">
        <v>6.65</v>
      </c>
      <c r="D7"/>
      <c r="E7" s="12"/>
      <c r="F7" s="15" t="s">
        <v>12</v>
      </c>
      <c r="G7" s="14"/>
      <c r="H7" s="21" t="s">
        <v>2</v>
      </c>
      <c r="I7" s="21"/>
      <c r="J7" s="22"/>
    </row>
    <row r="8" spans="1:10" ht="13.5" thickBot="1">
      <c r="A8" s="3" t="s">
        <v>6</v>
      </c>
      <c r="B8" s="3">
        <v>35.78</v>
      </c>
      <c r="D8"/>
      <c r="E8" s="26"/>
      <c r="F8" s="27" t="s">
        <v>20</v>
      </c>
      <c r="G8" s="28"/>
      <c r="H8" s="29" t="s">
        <v>2</v>
      </c>
      <c r="I8" s="29" t="s">
        <v>48</v>
      </c>
      <c r="J8" s="30"/>
    </row>
    <row r="9" spans="1:8" ht="12.75">
      <c r="A9" s="3" t="s">
        <v>7</v>
      </c>
      <c r="B9" s="3">
        <v>56.55</v>
      </c>
      <c r="D9"/>
      <c r="H9" s="2"/>
    </row>
    <row r="10" spans="4:8" ht="12.75">
      <c r="D10"/>
      <c r="H10" s="2"/>
    </row>
    <row r="11" spans="4:8" ht="12.75">
      <c r="D11"/>
      <c r="H11" s="2"/>
    </row>
    <row r="12" spans="4:8" ht="12.75">
      <c r="D12"/>
      <c r="H12" s="2"/>
    </row>
    <row r="13" spans="4:8" ht="12.75">
      <c r="D13"/>
      <c r="H13" s="2"/>
    </row>
    <row r="14" spans="4:8" ht="12.75">
      <c r="D14"/>
      <c r="H14" s="2"/>
    </row>
    <row r="15" ht="13.5" thickBot="1"/>
    <row r="16" spans="1:9" ht="12.75">
      <c r="A16" s="31" t="s">
        <v>8</v>
      </c>
      <c r="B16" s="32" t="s">
        <v>9</v>
      </c>
      <c r="C16" s="32" t="s">
        <v>10</v>
      </c>
      <c r="D16" s="33" t="s">
        <v>11</v>
      </c>
      <c r="E16" s="32" t="s">
        <v>12</v>
      </c>
      <c r="F16" s="32" t="s">
        <v>13</v>
      </c>
      <c r="G16" s="32" t="s">
        <v>14</v>
      </c>
      <c r="H16" s="32" t="s">
        <v>15</v>
      </c>
      <c r="I16" s="34" t="s">
        <v>16</v>
      </c>
    </row>
    <row r="17" spans="1:9" ht="12.75">
      <c r="A17" s="12" t="s">
        <v>17</v>
      </c>
      <c r="B17" s="14" t="s">
        <v>18</v>
      </c>
      <c r="C17" s="14" t="str">
        <f>A17&amp;" "&amp;B17</f>
        <v>Kuusk Aadu</v>
      </c>
      <c r="D17" s="35" t="s">
        <v>19</v>
      </c>
      <c r="E17" s="14" t="s">
        <v>20</v>
      </c>
      <c r="F17" s="36" t="s">
        <v>21</v>
      </c>
      <c r="G17" s="14">
        <v>1</v>
      </c>
      <c r="H17" s="41"/>
      <c r="I17" s="18">
        <f>H17*0.1</f>
        <v>0</v>
      </c>
    </row>
    <row r="18" spans="1:9" ht="12.75">
      <c r="A18" s="12" t="s">
        <v>22</v>
      </c>
      <c r="B18" s="14" t="s">
        <v>23</v>
      </c>
      <c r="C18" s="14" t="str">
        <f aca="true" t="shared" si="0" ref="C18:C60">A18&amp;" "&amp;B18</f>
        <v>Kask Eedi</v>
      </c>
      <c r="D18" s="35" t="s">
        <v>19</v>
      </c>
      <c r="E18" s="14" t="s">
        <v>24</v>
      </c>
      <c r="F18" s="36" t="s">
        <v>25</v>
      </c>
      <c r="G18" s="14">
        <v>2</v>
      </c>
      <c r="H18" s="41"/>
      <c r="I18" s="18">
        <f aca="true" t="shared" si="1" ref="I18:I60">H18*0.1</f>
        <v>0</v>
      </c>
    </row>
    <row r="19" spans="1:9" ht="12.75">
      <c r="A19" s="12" t="s">
        <v>26</v>
      </c>
      <c r="B19" s="14" t="s">
        <v>27</v>
      </c>
      <c r="C19" s="14" t="str">
        <f t="shared" si="0"/>
        <v>Mänd Aare</v>
      </c>
      <c r="D19" s="35" t="s">
        <v>19</v>
      </c>
      <c r="E19" s="14" t="s">
        <v>28</v>
      </c>
      <c r="F19" s="36" t="s">
        <v>29</v>
      </c>
      <c r="G19" s="14">
        <v>3</v>
      </c>
      <c r="H19" s="41"/>
      <c r="I19" s="18">
        <f t="shared" si="1"/>
        <v>0</v>
      </c>
    </row>
    <row r="20" spans="1:11" ht="12.75">
      <c r="A20" s="12" t="s">
        <v>30</v>
      </c>
      <c r="B20" s="14" t="s">
        <v>31</v>
      </c>
      <c r="C20" s="14" t="str">
        <f t="shared" si="0"/>
        <v>Haab Maali</v>
      </c>
      <c r="D20" s="35" t="s">
        <v>32</v>
      </c>
      <c r="E20" s="14" t="s">
        <v>33</v>
      </c>
      <c r="F20" s="36" t="s">
        <v>34</v>
      </c>
      <c r="G20" s="14">
        <v>4</v>
      </c>
      <c r="H20" s="41"/>
      <c r="I20" s="18">
        <f t="shared" si="1"/>
        <v>0</v>
      </c>
      <c r="K20" s="6"/>
    </row>
    <row r="21" spans="1:9" ht="12.75">
      <c r="A21" s="12" t="s">
        <v>35</v>
      </c>
      <c r="B21" s="14" t="s">
        <v>36</v>
      </c>
      <c r="C21" s="14" t="str">
        <f t="shared" si="0"/>
        <v>Kivi Kalle</v>
      </c>
      <c r="D21" s="35" t="s">
        <v>19</v>
      </c>
      <c r="E21" s="14" t="s">
        <v>33</v>
      </c>
      <c r="F21" s="36" t="s">
        <v>21</v>
      </c>
      <c r="G21" s="14">
        <v>5</v>
      </c>
      <c r="H21" s="41"/>
      <c r="I21" s="18">
        <f t="shared" si="1"/>
        <v>0</v>
      </c>
    </row>
    <row r="22" spans="1:9" ht="12.75">
      <c r="A22" s="12" t="s">
        <v>37</v>
      </c>
      <c r="B22" s="14" t="s">
        <v>38</v>
      </c>
      <c r="C22" s="14" t="str">
        <f t="shared" si="0"/>
        <v>Pärn Margus</v>
      </c>
      <c r="D22" s="35" t="s">
        <v>19</v>
      </c>
      <c r="E22" s="14" t="s">
        <v>24</v>
      </c>
      <c r="F22" s="36" t="s">
        <v>25</v>
      </c>
      <c r="G22" s="14">
        <v>6</v>
      </c>
      <c r="H22" s="41"/>
      <c r="I22" s="18">
        <f t="shared" si="1"/>
        <v>0</v>
      </c>
    </row>
    <row r="23" spans="1:9" ht="12.75">
      <c r="A23" s="37" t="s">
        <v>35</v>
      </c>
      <c r="B23" s="14" t="s">
        <v>36</v>
      </c>
      <c r="C23" s="14" t="str">
        <f t="shared" si="0"/>
        <v>Kivi Kalle</v>
      </c>
      <c r="D23" s="35" t="s">
        <v>19</v>
      </c>
      <c r="E23" s="14" t="s">
        <v>24</v>
      </c>
      <c r="F23" s="36" t="s">
        <v>29</v>
      </c>
      <c r="G23" s="14">
        <v>7</v>
      </c>
      <c r="H23" s="41"/>
      <c r="I23" s="18">
        <f t="shared" si="1"/>
        <v>0</v>
      </c>
    </row>
    <row r="24" spans="1:9" ht="12.75">
      <c r="A24" s="37" t="s">
        <v>39</v>
      </c>
      <c r="B24" s="14" t="s">
        <v>40</v>
      </c>
      <c r="C24" s="14" t="str">
        <f t="shared" si="0"/>
        <v>Mare Sõnajalg</v>
      </c>
      <c r="D24" s="35" t="s">
        <v>32</v>
      </c>
      <c r="E24" s="14" t="s">
        <v>33</v>
      </c>
      <c r="F24" s="36" t="s">
        <v>34</v>
      </c>
      <c r="G24" s="14">
        <v>8</v>
      </c>
      <c r="H24" s="41"/>
      <c r="I24" s="18">
        <f t="shared" si="1"/>
        <v>0</v>
      </c>
    </row>
    <row r="25" spans="1:9" ht="12.75">
      <c r="A25" s="37" t="s">
        <v>41</v>
      </c>
      <c r="B25" s="14" t="s">
        <v>42</v>
      </c>
      <c r="C25" s="14" t="str">
        <f t="shared" si="0"/>
        <v>Torim  Eve</v>
      </c>
      <c r="D25" s="35" t="s">
        <v>32</v>
      </c>
      <c r="E25" s="14" t="s">
        <v>43</v>
      </c>
      <c r="F25" s="36" t="s">
        <v>21</v>
      </c>
      <c r="G25" s="14">
        <v>9</v>
      </c>
      <c r="H25" s="41"/>
      <c r="I25" s="18">
        <f t="shared" si="1"/>
        <v>0</v>
      </c>
    </row>
    <row r="26" spans="1:9" ht="12.75">
      <c r="A26" s="37" t="s">
        <v>44</v>
      </c>
      <c r="B26" s="14" t="s">
        <v>18</v>
      </c>
      <c r="C26" s="14" t="str">
        <f t="shared" si="0"/>
        <v>Kuusk  Aadu</v>
      </c>
      <c r="D26" s="35" t="s">
        <v>19</v>
      </c>
      <c r="E26" s="14" t="s">
        <v>43</v>
      </c>
      <c r="F26" s="36" t="s">
        <v>34</v>
      </c>
      <c r="G26" s="14">
        <v>10</v>
      </c>
      <c r="H26" s="41"/>
      <c r="I26" s="18">
        <f t="shared" si="1"/>
        <v>0</v>
      </c>
    </row>
    <row r="27" spans="1:9" ht="12.75">
      <c r="A27" s="37" t="s">
        <v>37</v>
      </c>
      <c r="B27" s="14" t="s">
        <v>45</v>
      </c>
      <c r="C27" s="14" t="str">
        <f t="shared" si="0"/>
        <v>Pärn Vambola</v>
      </c>
      <c r="D27" s="35" t="s">
        <v>19</v>
      </c>
      <c r="E27" s="14" t="s">
        <v>43</v>
      </c>
      <c r="F27" s="36" t="s">
        <v>21</v>
      </c>
      <c r="G27" s="14">
        <v>11</v>
      </c>
      <c r="H27" s="41"/>
      <c r="I27" s="18">
        <f t="shared" si="1"/>
        <v>0</v>
      </c>
    </row>
    <row r="28" spans="1:9" ht="12.75">
      <c r="A28" s="12" t="s">
        <v>17</v>
      </c>
      <c r="B28" s="14" t="s">
        <v>45</v>
      </c>
      <c r="C28" s="14" t="str">
        <f t="shared" si="0"/>
        <v>Kuusk Vambola</v>
      </c>
      <c r="D28" s="35" t="s">
        <v>19</v>
      </c>
      <c r="E28" s="14" t="s">
        <v>33</v>
      </c>
      <c r="F28" s="36" t="s">
        <v>34</v>
      </c>
      <c r="G28" s="14">
        <v>7</v>
      </c>
      <c r="H28" s="41"/>
      <c r="I28" s="18">
        <f t="shared" si="1"/>
        <v>0</v>
      </c>
    </row>
    <row r="29" spans="1:9" ht="12.75">
      <c r="A29" s="12" t="s">
        <v>22</v>
      </c>
      <c r="B29" s="14" t="s">
        <v>18</v>
      </c>
      <c r="C29" s="14" t="str">
        <f t="shared" si="0"/>
        <v>Kask Aadu</v>
      </c>
      <c r="D29" s="35" t="s">
        <v>19</v>
      </c>
      <c r="E29" s="14" t="s">
        <v>28</v>
      </c>
      <c r="F29" s="36" t="s">
        <v>21</v>
      </c>
      <c r="G29" s="14">
        <v>6</v>
      </c>
      <c r="H29" s="41"/>
      <c r="I29" s="18">
        <f t="shared" si="1"/>
        <v>0</v>
      </c>
    </row>
    <row r="30" spans="1:9" ht="12.75">
      <c r="A30" s="12" t="s">
        <v>26</v>
      </c>
      <c r="B30" s="14" t="s">
        <v>23</v>
      </c>
      <c r="C30" s="14" t="str">
        <f t="shared" si="0"/>
        <v>Mänd Eedi</v>
      </c>
      <c r="D30" s="35" t="s">
        <v>19</v>
      </c>
      <c r="E30" s="14" t="s">
        <v>28</v>
      </c>
      <c r="F30" s="36" t="s">
        <v>25</v>
      </c>
      <c r="G30" s="14">
        <v>4</v>
      </c>
      <c r="H30" s="41"/>
      <c r="I30" s="18">
        <f t="shared" si="1"/>
        <v>0</v>
      </c>
    </row>
    <row r="31" spans="1:9" ht="12.75">
      <c r="A31" s="12" t="s">
        <v>30</v>
      </c>
      <c r="B31" s="14" t="s">
        <v>27</v>
      </c>
      <c r="C31" s="14" t="str">
        <f t="shared" si="0"/>
        <v>Haab Aare</v>
      </c>
      <c r="D31" s="35" t="s">
        <v>19</v>
      </c>
      <c r="E31" s="14" t="s">
        <v>24</v>
      </c>
      <c r="F31" s="36" t="s">
        <v>29</v>
      </c>
      <c r="G31" s="14">
        <v>15</v>
      </c>
      <c r="H31" s="41"/>
      <c r="I31" s="18">
        <f t="shared" si="1"/>
        <v>0</v>
      </c>
    </row>
    <row r="32" spans="1:9" ht="12.75">
      <c r="A32" s="12" t="s">
        <v>35</v>
      </c>
      <c r="B32" s="14" t="s">
        <v>31</v>
      </c>
      <c r="C32" s="14" t="str">
        <f t="shared" si="0"/>
        <v>Kivi Maali</v>
      </c>
      <c r="D32" s="35" t="s">
        <v>32</v>
      </c>
      <c r="E32" s="14" t="s">
        <v>33</v>
      </c>
      <c r="F32" s="36" t="s">
        <v>34</v>
      </c>
      <c r="G32" s="14">
        <v>16</v>
      </c>
      <c r="H32" s="41"/>
      <c r="I32" s="18">
        <f t="shared" si="1"/>
        <v>0</v>
      </c>
    </row>
    <row r="33" spans="1:9" ht="12.75">
      <c r="A33" s="12" t="s">
        <v>37</v>
      </c>
      <c r="B33" s="14" t="s">
        <v>36</v>
      </c>
      <c r="C33" s="14" t="str">
        <f t="shared" si="0"/>
        <v>Pärn Kalle</v>
      </c>
      <c r="D33" s="35" t="s">
        <v>19</v>
      </c>
      <c r="E33" s="14" t="s">
        <v>24</v>
      </c>
      <c r="F33" s="36" t="s">
        <v>21</v>
      </c>
      <c r="G33" s="14">
        <v>3</v>
      </c>
      <c r="H33" s="41"/>
      <c r="I33" s="18">
        <f t="shared" si="1"/>
        <v>0</v>
      </c>
    </row>
    <row r="34" spans="1:9" ht="12.75">
      <c r="A34" s="37" t="s">
        <v>35</v>
      </c>
      <c r="B34" s="14" t="s">
        <v>38</v>
      </c>
      <c r="C34" s="14" t="str">
        <f t="shared" si="0"/>
        <v>Kivi Margus</v>
      </c>
      <c r="D34" s="35" t="s">
        <v>19</v>
      </c>
      <c r="E34" s="14" t="s">
        <v>20</v>
      </c>
      <c r="F34" s="36" t="s">
        <v>25</v>
      </c>
      <c r="G34" s="14">
        <v>18</v>
      </c>
      <c r="H34" s="41"/>
      <c r="I34" s="18">
        <f t="shared" si="1"/>
        <v>0</v>
      </c>
    </row>
    <row r="35" spans="1:9" ht="12.75">
      <c r="A35" s="37" t="s">
        <v>17</v>
      </c>
      <c r="B35" s="14" t="s">
        <v>36</v>
      </c>
      <c r="C35" s="14" t="str">
        <f t="shared" si="0"/>
        <v>Kuusk Kalle</v>
      </c>
      <c r="D35" s="35" t="s">
        <v>19</v>
      </c>
      <c r="E35" s="14" t="s">
        <v>24</v>
      </c>
      <c r="F35" s="36" t="s">
        <v>29</v>
      </c>
      <c r="G35" s="14">
        <v>19</v>
      </c>
      <c r="H35" s="41"/>
      <c r="I35" s="18">
        <f t="shared" si="1"/>
        <v>0</v>
      </c>
    </row>
    <row r="36" spans="1:13" ht="12.75">
      <c r="A36" s="37" t="s">
        <v>41</v>
      </c>
      <c r="B36" s="14" t="s">
        <v>39</v>
      </c>
      <c r="C36" s="14" t="str">
        <f t="shared" si="0"/>
        <v>Torim  Mare</v>
      </c>
      <c r="D36" s="35" t="s">
        <v>32</v>
      </c>
      <c r="E36" s="14" t="s">
        <v>28</v>
      </c>
      <c r="F36" s="36" t="s">
        <v>34</v>
      </c>
      <c r="G36" s="14">
        <v>3</v>
      </c>
      <c r="H36" s="41"/>
      <c r="I36" s="18">
        <f t="shared" si="1"/>
        <v>0</v>
      </c>
      <c r="K36" s="1"/>
      <c r="L36" s="1"/>
      <c r="M36" s="1"/>
    </row>
    <row r="37" spans="1:9" ht="12.75">
      <c r="A37" s="37" t="s">
        <v>44</v>
      </c>
      <c r="B37" s="14" t="s">
        <v>42</v>
      </c>
      <c r="C37" s="14" t="str">
        <f t="shared" si="0"/>
        <v>Kuusk  Eve</v>
      </c>
      <c r="D37" s="35" t="s">
        <v>32</v>
      </c>
      <c r="E37" s="14" t="s">
        <v>33</v>
      </c>
      <c r="F37" s="36" t="s">
        <v>21</v>
      </c>
      <c r="G37" s="14">
        <v>5</v>
      </c>
      <c r="H37" s="41"/>
      <c r="I37" s="18">
        <f t="shared" si="1"/>
        <v>0</v>
      </c>
    </row>
    <row r="38" spans="1:9" ht="12.75">
      <c r="A38" s="37" t="s">
        <v>37</v>
      </c>
      <c r="B38" s="14" t="s">
        <v>18</v>
      </c>
      <c r="C38" s="14" t="str">
        <f t="shared" si="0"/>
        <v>Pärn Aadu</v>
      </c>
      <c r="D38" s="35" t="s">
        <v>19</v>
      </c>
      <c r="E38" s="14" t="s">
        <v>33</v>
      </c>
      <c r="F38" s="36" t="s">
        <v>25</v>
      </c>
      <c r="G38" s="14">
        <v>6</v>
      </c>
      <c r="H38" s="41"/>
      <c r="I38" s="18">
        <f t="shared" si="1"/>
        <v>0</v>
      </c>
    </row>
    <row r="39" spans="1:9" ht="12.75">
      <c r="A39" s="12" t="s">
        <v>17</v>
      </c>
      <c r="B39" s="14" t="s">
        <v>18</v>
      </c>
      <c r="C39" s="14" t="str">
        <f t="shared" si="0"/>
        <v>Kuusk Aadu</v>
      </c>
      <c r="D39" s="35" t="s">
        <v>19</v>
      </c>
      <c r="E39" s="14" t="s">
        <v>20</v>
      </c>
      <c r="F39" s="36" t="s">
        <v>21</v>
      </c>
      <c r="G39" s="14">
        <v>7</v>
      </c>
      <c r="H39" s="41"/>
      <c r="I39" s="18">
        <f t="shared" si="1"/>
        <v>0</v>
      </c>
    </row>
    <row r="40" spans="1:9" ht="12.75">
      <c r="A40" s="12" t="s">
        <v>22</v>
      </c>
      <c r="B40" s="14" t="s">
        <v>23</v>
      </c>
      <c r="C40" s="14" t="str">
        <f t="shared" si="0"/>
        <v>Kask Eedi</v>
      </c>
      <c r="D40" s="35" t="s">
        <v>19</v>
      </c>
      <c r="E40" s="14" t="s">
        <v>24</v>
      </c>
      <c r="F40" s="36" t="s">
        <v>25</v>
      </c>
      <c r="G40" s="14">
        <v>8</v>
      </c>
      <c r="H40" s="41"/>
      <c r="I40" s="18">
        <f t="shared" si="1"/>
        <v>0</v>
      </c>
    </row>
    <row r="41" spans="1:9" ht="12.75">
      <c r="A41" s="12" t="s">
        <v>26</v>
      </c>
      <c r="B41" s="14" t="s">
        <v>27</v>
      </c>
      <c r="C41" s="14" t="str">
        <f t="shared" si="0"/>
        <v>Mänd Aare</v>
      </c>
      <c r="D41" s="35" t="s">
        <v>19</v>
      </c>
      <c r="E41" s="14" t="s">
        <v>28</v>
      </c>
      <c r="F41" s="36" t="s">
        <v>21</v>
      </c>
      <c r="G41" s="14">
        <v>9</v>
      </c>
      <c r="H41" s="41"/>
      <c r="I41" s="18">
        <f t="shared" si="1"/>
        <v>0</v>
      </c>
    </row>
    <row r="42" spans="1:9" ht="12.75">
      <c r="A42" s="12" t="s">
        <v>30</v>
      </c>
      <c r="B42" s="14" t="s">
        <v>31</v>
      </c>
      <c r="C42" s="14" t="str">
        <f t="shared" si="0"/>
        <v>Haab Maali</v>
      </c>
      <c r="D42" s="35" t="s">
        <v>32</v>
      </c>
      <c r="E42" s="14" t="s">
        <v>33</v>
      </c>
      <c r="F42" s="36" t="s">
        <v>25</v>
      </c>
      <c r="G42" s="14">
        <v>10</v>
      </c>
      <c r="H42" s="41"/>
      <c r="I42" s="18">
        <f t="shared" si="1"/>
        <v>0</v>
      </c>
    </row>
    <row r="43" spans="1:9" ht="12.75">
      <c r="A43" s="12" t="s">
        <v>35</v>
      </c>
      <c r="B43" s="14" t="s">
        <v>36</v>
      </c>
      <c r="C43" s="14" t="str">
        <f t="shared" si="0"/>
        <v>Kivi Kalle</v>
      </c>
      <c r="D43" s="35" t="s">
        <v>19</v>
      </c>
      <c r="E43" s="14" t="s">
        <v>33</v>
      </c>
      <c r="F43" s="36" t="s">
        <v>21</v>
      </c>
      <c r="G43" s="14">
        <v>5</v>
      </c>
      <c r="H43" s="41"/>
      <c r="I43" s="18">
        <f t="shared" si="1"/>
        <v>0</v>
      </c>
    </row>
    <row r="44" spans="1:9" ht="12.75">
      <c r="A44" s="12" t="s">
        <v>37</v>
      </c>
      <c r="B44" s="14" t="s">
        <v>38</v>
      </c>
      <c r="C44" s="14" t="str">
        <f t="shared" si="0"/>
        <v>Pärn Margus</v>
      </c>
      <c r="D44" s="35" t="s">
        <v>19</v>
      </c>
      <c r="E44" s="14" t="s">
        <v>24</v>
      </c>
      <c r="F44" s="36" t="s">
        <v>25</v>
      </c>
      <c r="G44" s="14">
        <v>12</v>
      </c>
      <c r="H44" s="41"/>
      <c r="I44" s="18">
        <f t="shared" si="1"/>
        <v>0</v>
      </c>
    </row>
    <row r="45" spans="1:9" ht="12.75">
      <c r="A45" s="37" t="s">
        <v>35</v>
      </c>
      <c r="B45" s="14" t="s">
        <v>36</v>
      </c>
      <c r="C45" s="14" t="str">
        <f t="shared" si="0"/>
        <v>Kivi Kalle</v>
      </c>
      <c r="D45" s="35" t="s">
        <v>19</v>
      </c>
      <c r="E45" s="14" t="s">
        <v>24</v>
      </c>
      <c r="F45" s="36" t="s">
        <v>25</v>
      </c>
      <c r="G45" s="14">
        <v>13</v>
      </c>
      <c r="H45" s="41"/>
      <c r="I45" s="18">
        <f t="shared" si="1"/>
        <v>0</v>
      </c>
    </row>
    <row r="46" spans="1:9" ht="12.75">
      <c r="A46" s="37" t="s">
        <v>39</v>
      </c>
      <c r="B46" s="14" t="s">
        <v>40</v>
      </c>
      <c r="C46" s="14" t="str">
        <f t="shared" si="0"/>
        <v>Mare Sõnajalg</v>
      </c>
      <c r="D46" s="35" t="s">
        <v>32</v>
      </c>
      <c r="E46" s="14" t="s">
        <v>33</v>
      </c>
      <c r="F46" s="36" t="s">
        <v>29</v>
      </c>
      <c r="G46" s="14">
        <v>14</v>
      </c>
      <c r="H46" s="41"/>
      <c r="I46" s="18">
        <f t="shared" si="1"/>
        <v>0</v>
      </c>
    </row>
    <row r="47" spans="1:9" ht="12.75">
      <c r="A47" s="37" t="s">
        <v>41</v>
      </c>
      <c r="B47" s="14" t="s">
        <v>42</v>
      </c>
      <c r="C47" s="14" t="str">
        <f t="shared" si="0"/>
        <v>Torim  Eve</v>
      </c>
      <c r="D47" s="35" t="s">
        <v>32</v>
      </c>
      <c r="E47" s="14" t="s">
        <v>43</v>
      </c>
      <c r="F47" s="36" t="s">
        <v>34</v>
      </c>
      <c r="G47" s="14">
        <v>8</v>
      </c>
      <c r="H47" s="41"/>
      <c r="I47" s="18">
        <f t="shared" si="1"/>
        <v>0</v>
      </c>
    </row>
    <row r="48" spans="1:9" ht="12.75">
      <c r="A48" s="37" t="s">
        <v>44</v>
      </c>
      <c r="B48" s="14" t="s">
        <v>18</v>
      </c>
      <c r="C48" s="14" t="str">
        <f t="shared" si="0"/>
        <v>Kuusk  Aadu</v>
      </c>
      <c r="D48" s="35" t="s">
        <v>19</v>
      </c>
      <c r="E48" s="14" t="s">
        <v>43</v>
      </c>
      <c r="F48" s="36" t="s">
        <v>25</v>
      </c>
      <c r="G48" s="14">
        <v>16</v>
      </c>
      <c r="H48" s="41"/>
      <c r="I48" s="18">
        <f t="shared" si="1"/>
        <v>0</v>
      </c>
    </row>
    <row r="49" spans="1:9" ht="12.75">
      <c r="A49" s="37" t="s">
        <v>37</v>
      </c>
      <c r="B49" s="14" t="s">
        <v>45</v>
      </c>
      <c r="C49" s="14" t="str">
        <f t="shared" si="0"/>
        <v>Pärn Vambola</v>
      </c>
      <c r="D49" s="35" t="s">
        <v>19</v>
      </c>
      <c r="E49" s="14" t="s">
        <v>43</v>
      </c>
      <c r="F49" s="36" t="s">
        <v>29</v>
      </c>
      <c r="G49" s="14">
        <v>7</v>
      </c>
      <c r="H49" s="41"/>
      <c r="I49" s="18">
        <f t="shared" si="1"/>
        <v>0</v>
      </c>
    </row>
    <row r="50" spans="1:9" ht="12.75">
      <c r="A50" s="12" t="s">
        <v>17</v>
      </c>
      <c r="B50" s="14" t="s">
        <v>45</v>
      </c>
      <c r="C50" s="14" t="str">
        <f t="shared" si="0"/>
        <v>Kuusk Vambola</v>
      </c>
      <c r="D50" s="35" t="s">
        <v>19</v>
      </c>
      <c r="E50" s="14" t="s">
        <v>33</v>
      </c>
      <c r="F50" s="36" t="s">
        <v>34</v>
      </c>
      <c r="G50" s="14">
        <v>7</v>
      </c>
      <c r="H50" s="41"/>
      <c r="I50" s="18">
        <f t="shared" si="1"/>
        <v>0</v>
      </c>
    </row>
    <row r="51" spans="1:9" ht="12.75">
      <c r="A51" s="12" t="s">
        <v>22</v>
      </c>
      <c r="B51" s="14" t="s">
        <v>18</v>
      </c>
      <c r="C51" s="14" t="str">
        <f t="shared" si="0"/>
        <v>Kask Aadu</v>
      </c>
      <c r="D51" s="35" t="s">
        <v>19</v>
      </c>
      <c r="E51" s="14" t="s">
        <v>28</v>
      </c>
      <c r="F51" s="36" t="s">
        <v>25</v>
      </c>
      <c r="G51" s="14">
        <v>19</v>
      </c>
      <c r="H51" s="41"/>
      <c r="I51" s="18">
        <f t="shared" si="1"/>
        <v>0</v>
      </c>
    </row>
    <row r="52" spans="1:9" ht="12.75">
      <c r="A52" s="12" t="s">
        <v>26</v>
      </c>
      <c r="B52" s="14" t="s">
        <v>23</v>
      </c>
      <c r="C52" s="14" t="str">
        <f t="shared" si="0"/>
        <v>Mänd Eedi</v>
      </c>
      <c r="D52" s="35" t="s">
        <v>19</v>
      </c>
      <c r="E52" s="14" t="s">
        <v>28</v>
      </c>
      <c r="F52" s="36" t="s">
        <v>29</v>
      </c>
      <c r="G52" s="14">
        <v>6</v>
      </c>
      <c r="H52" s="41"/>
      <c r="I52" s="18">
        <f t="shared" si="1"/>
        <v>0</v>
      </c>
    </row>
    <row r="53" spans="1:9" ht="12.75">
      <c r="A53" s="12" t="s">
        <v>30</v>
      </c>
      <c r="B53" s="14" t="s">
        <v>27</v>
      </c>
      <c r="C53" s="14" t="str">
        <f t="shared" si="0"/>
        <v>Haab Aare</v>
      </c>
      <c r="D53" s="35" t="s">
        <v>19</v>
      </c>
      <c r="E53" s="14" t="s">
        <v>24</v>
      </c>
      <c r="F53" s="36" t="s">
        <v>34</v>
      </c>
      <c r="G53" s="14">
        <v>21</v>
      </c>
      <c r="H53" s="41"/>
      <c r="I53" s="18">
        <f t="shared" si="1"/>
        <v>0</v>
      </c>
    </row>
    <row r="54" spans="1:9" ht="12.75">
      <c r="A54" s="12" t="s">
        <v>35</v>
      </c>
      <c r="B54" s="14" t="s">
        <v>31</v>
      </c>
      <c r="C54" s="14" t="str">
        <f t="shared" si="0"/>
        <v>Kivi Maali</v>
      </c>
      <c r="D54" s="35" t="s">
        <v>32</v>
      </c>
      <c r="E54" s="14" t="s">
        <v>33</v>
      </c>
      <c r="F54" s="36" t="s">
        <v>25</v>
      </c>
      <c r="G54" s="14">
        <v>22</v>
      </c>
      <c r="H54" s="41"/>
      <c r="I54" s="18">
        <f t="shared" si="1"/>
        <v>0</v>
      </c>
    </row>
    <row r="55" spans="1:9" ht="12.75">
      <c r="A55" s="12" t="s">
        <v>37</v>
      </c>
      <c r="B55" s="14" t="s">
        <v>36</v>
      </c>
      <c r="C55" s="14" t="str">
        <f t="shared" si="0"/>
        <v>Pärn Kalle</v>
      </c>
      <c r="D55" s="35" t="s">
        <v>19</v>
      </c>
      <c r="E55" s="14" t="s">
        <v>24</v>
      </c>
      <c r="F55" s="36" t="s">
        <v>29</v>
      </c>
      <c r="G55" s="14">
        <v>4</v>
      </c>
      <c r="H55" s="41"/>
      <c r="I55" s="18">
        <f t="shared" si="1"/>
        <v>0</v>
      </c>
    </row>
    <row r="56" spans="1:9" ht="12.75">
      <c r="A56" s="37" t="s">
        <v>35</v>
      </c>
      <c r="B56" s="14" t="s">
        <v>38</v>
      </c>
      <c r="C56" s="14" t="str">
        <f t="shared" si="0"/>
        <v>Kivi Margus</v>
      </c>
      <c r="D56" s="35" t="s">
        <v>19</v>
      </c>
      <c r="E56" s="14" t="s">
        <v>20</v>
      </c>
      <c r="F56" s="36" t="s">
        <v>34</v>
      </c>
      <c r="G56" s="14">
        <v>24</v>
      </c>
      <c r="H56" s="41"/>
      <c r="I56" s="18">
        <f t="shared" si="1"/>
        <v>0</v>
      </c>
    </row>
    <row r="57" spans="1:9" ht="12.75">
      <c r="A57" s="37" t="s">
        <v>17</v>
      </c>
      <c r="B57" s="14" t="s">
        <v>36</v>
      </c>
      <c r="C57" s="14" t="str">
        <f t="shared" si="0"/>
        <v>Kuusk Kalle</v>
      </c>
      <c r="D57" s="35" t="s">
        <v>19</v>
      </c>
      <c r="E57" s="14" t="s">
        <v>24</v>
      </c>
      <c r="F57" s="36" t="s">
        <v>25</v>
      </c>
      <c r="G57" s="14">
        <v>54</v>
      </c>
      <c r="H57" s="41"/>
      <c r="I57" s="18">
        <f t="shared" si="1"/>
        <v>0</v>
      </c>
    </row>
    <row r="58" spans="1:9" ht="12.75">
      <c r="A58" s="37" t="s">
        <v>41</v>
      </c>
      <c r="B58" s="14" t="s">
        <v>39</v>
      </c>
      <c r="C58" s="14" t="str">
        <f t="shared" si="0"/>
        <v>Torim  Mare</v>
      </c>
      <c r="D58" s="35" t="s">
        <v>32</v>
      </c>
      <c r="E58" s="14" t="s">
        <v>28</v>
      </c>
      <c r="F58" s="36" t="s">
        <v>29</v>
      </c>
      <c r="G58" s="14">
        <v>26</v>
      </c>
      <c r="H58" s="41"/>
      <c r="I58" s="18">
        <f t="shared" si="1"/>
        <v>0</v>
      </c>
    </row>
    <row r="59" spans="1:9" ht="12.75">
      <c r="A59" s="37" t="s">
        <v>44</v>
      </c>
      <c r="B59" s="14" t="s">
        <v>42</v>
      </c>
      <c r="C59" s="14" t="str">
        <f t="shared" si="0"/>
        <v>Kuusk  Eve</v>
      </c>
      <c r="D59" s="35" t="s">
        <v>32</v>
      </c>
      <c r="E59" s="14" t="s">
        <v>33</v>
      </c>
      <c r="F59" s="36" t="s">
        <v>34</v>
      </c>
      <c r="G59" s="14">
        <v>4</v>
      </c>
      <c r="H59" s="41"/>
      <c r="I59" s="18">
        <f t="shared" si="1"/>
        <v>0</v>
      </c>
    </row>
    <row r="60" spans="1:9" ht="13.5" thickBot="1">
      <c r="A60" s="38" t="s">
        <v>37</v>
      </c>
      <c r="B60" s="28" t="s">
        <v>18</v>
      </c>
      <c r="C60" s="14" t="str">
        <f t="shared" si="0"/>
        <v>Pärn Aadu</v>
      </c>
      <c r="D60" s="39" t="s">
        <v>19</v>
      </c>
      <c r="E60" s="28" t="s">
        <v>33</v>
      </c>
      <c r="F60" s="40" t="s">
        <v>25</v>
      </c>
      <c r="G60" s="28">
        <v>28</v>
      </c>
      <c r="H60" s="41"/>
      <c r="I60" s="18">
        <f t="shared" si="1"/>
        <v>0</v>
      </c>
    </row>
    <row r="61" ht="12.75">
      <c r="H61" s="14"/>
    </row>
    <row r="62" ht="12.75">
      <c r="H62" s="14"/>
    </row>
    <row r="63" ht="12.75">
      <c r="D63"/>
    </row>
  </sheetData>
  <mergeCells count="1">
    <mergeCell ref="A1:C1"/>
  </mergeCells>
  <printOptions gridLines="1"/>
  <pageMargins left="0.75" right="0.75" top="1" bottom="1" header="0.5" footer="0.5"/>
  <pageSetup horizontalDpi="600" verticalDpi="600" orientation="portrait" paperSize="9" r:id="rId4"/>
  <headerFooter alignWithMargins="0">
    <oddHeader>&amp;C&amp;F</oddHeader>
    <oddFooter>&amp;CPage &amp;P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4"/>
  <sheetViews>
    <sheetView workbookViewId="0" topLeftCell="A1">
      <selection activeCell="G11" sqref="G11"/>
    </sheetView>
  </sheetViews>
  <sheetFormatPr defaultColWidth="9.140625" defaultRowHeight="12.75"/>
  <cols>
    <col min="1" max="1" width="13.8515625" style="0" customWidth="1"/>
    <col min="2" max="2" width="14.57421875" style="0" customWidth="1"/>
    <col min="3" max="3" width="10.57421875" style="2" customWidth="1"/>
    <col min="4" max="5" width="15.140625" style="0" bestFit="1" customWidth="1"/>
    <col min="6" max="6" width="9.8515625" style="0" customWidth="1"/>
    <col min="7" max="7" width="12.7109375" style="0" bestFit="1" customWidth="1"/>
    <col min="8" max="8" width="13.421875" style="0" customWidth="1"/>
    <col min="9" max="9" width="5.8515625" style="0" customWidth="1"/>
  </cols>
  <sheetData>
    <row r="1" spans="1:2" s="42" customFormat="1" ht="12.75">
      <c r="A1" s="42">
        <v>1</v>
      </c>
      <c r="B1" s="42" t="s">
        <v>49</v>
      </c>
    </row>
    <row r="2" spans="1:3" s="42" customFormat="1" ht="12.75">
      <c r="A2" s="42">
        <v>2</v>
      </c>
      <c r="B2" s="42" t="s">
        <v>50</v>
      </c>
      <c r="C2" s="43"/>
    </row>
    <row r="3" spans="1:3" s="42" customFormat="1" ht="12.75">
      <c r="A3" s="42">
        <v>3</v>
      </c>
      <c r="B3" s="42" t="s">
        <v>51</v>
      </c>
      <c r="C3" s="43"/>
    </row>
    <row r="4" spans="1:3" s="42" customFormat="1" ht="12.75">
      <c r="A4" s="42">
        <v>4</v>
      </c>
      <c r="B4" s="42" t="s">
        <v>52</v>
      </c>
      <c r="C4" s="43"/>
    </row>
    <row r="5" spans="1:3" s="42" customFormat="1" ht="12.75">
      <c r="A5" s="42">
        <v>5</v>
      </c>
      <c r="B5" s="42" t="s">
        <v>53</v>
      </c>
      <c r="C5" s="43"/>
    </row>
    <row r="6" spans="1:2" s="42" customFormat="1" ht="12.75">
      <c r="A6" s="42">
        <v>6</v>
      </c>
      <c r="B6" s="42" t="s">
        <v>54</v>
      </c>
    </row>
    <row r="7" spans="2:3" s="42" customFormat="1" ht="12.75">
      <c r="B7" s="44" t="s">
        <v>55</v>
      </c>
      <c r="C7" s="42" t="s">
        <v>56</v>
      </c>
    </row>
    <row r="8" spans="2:3" s="42" customFormat="1" ht="12.75">
      <c r="B8" s="44" t="s">
        <v>57</v>
      </c>
      <c r="C8" s="42" t="s">
        <v>58</v>
      </c>
    </row>
    <row r="9" spans="1:2" s="42" customFormat="1" ht="12.75">
      <c r="A9" s="42">
        <v>7</v>
      </c>
      <c r="B9" s="42" t="s">
        <v>59</v>
      </c>
    </row>
    <row r="10" ht="12.75">
      <c r="C10"/>
    </row>
    <row r="11" ht="12.75">
      <c r="C11"/>
    </row>
    <row r="12" spans="1:3" ht="12.75">
      <c r="A12" s="3" t="s">
        <v>60</v>
      </c>
      <c r="B12" s="3" t="s">
        <v>61</v>
      </c>
      <c r="C12" s="3" t="s">
        <v>62</v>
      </c>
    </row>
    <row r="13" spans="1:3" ht="12.75">
      <c r="A13" s="45">
        <v>1</v>
      </c>
      <c r="B13" s="3" t="s">
        <v>4</v>
      </c>
      <c r="C13" s="3">
        <v>5.55</v>
      </c>
    </row>
    <row r="14" spans="1:3" ht="12.75">
      <c r="A14" s="45">
        <v>2</v>
      </c>
      <c r="B14" s="3" t="s">
        <v>5</v>
      </c>
      <c r="C14" s="3">
        <v>6.65</v>
      </c>
    </row>
    <row r="15" spans="1:3" ht="12.75">
      <c r="A15" s="45">
        <v>3</v>
      </c>
      <c r="B15" s="3" t="s">
        <v>6</v>
      </c>
      <c r="C15" s="3">
        <v>35.78</v>
      </c>
    </row>
    <row r="16" spans="1:3" ht="12.75">
      <c r="A16" s="45">
        <v>4</v>
      </c>
      <c r="B16" s="3" t="s">
        <v>7</v>
      </c>
      <c r="C16" s="3">
        <v>56.55</v>
      </c>
    </row>
    <row r="17" ht="12.75">
      <c r="C17"/>
    </row>
    <row r="18" ht="13.5" thickBot="1"/>
    <row r="19" spans="1:7" ht="12.75">
      <c r="A19" s="31" t="s">
        <v>10</v>
      </c>
      <c r="B19" s="33" t="s">
        <v>11</v>
      </c>
      <c r="C19" s="32" t="s">
        <v>63</v>
      </c>
      <c r="D19" s="32" t="s">
        <v>64</v>
      </c>
      <c r="E19" s="32" t="s">
        <v>60</v>
      </c>
      <c r="F19" s="32" t="s">
        <v>61</v>
      </c>
      <c r="G19" s="32" t="s">
        <v>65</v>
      </c>
    </row>
    <row r="20" spans="1:7" ht="12.75">
      <c r="A20" s="12" t="s">
        <v>66</v>
      </c>
      <c r="B20" s="35" t="s">
        <v>19</v>
      </c>
      <c r="C20" s="14" t="s">
        <v>24</v>
      </c>
      <c r="D20" s="14" t="s">
        <v>67</v>
      </c>
      <c r="E20" s="45"/>
      <c r="F20" s="14" t="s">
        <v>5</v>
      </c>
      <c r="G20" s="46"/>
    </row>
    <row r="21" spans="1:7" ht="12.75">
      <c r="A21" s="12" t="s">
        <v>68</v>
      </c>
      <c r="B21" s="35" t="s">
        <v>19</v>
      </c>
      <c r="C21" s="14" t="s">
        <v>24</v>
      </c>
      <c r="D21" s="14" t="s">
        <v>69</v>
      </c>
      <c r="E21" s="45"/>
      <c r="F21" s="14" t="s">
        <v>6</v>
      </c>
      <c r="G21" s="46"/>
    </row>
    <row r="22" spans="1:7" ht="12.75">
      <c r="A22" s="12" t="s">
        <v>70</v>
      </c>
      <c r="B22" s="35" t="s">
        <v>19</v>
      </c>
      <c r="C22" s="14" t="s">
        <v>24</v>
      </c>
      <c r="D22" s="14" t="s">
        <v>71</v>
      </c>
      <c r="E22" s="45"/>
      <c r="F22" s="14" t="s">
        <v>7</v>
      </c>
      <c r="G22" s="46"/>
    </row>
    <row r="23" spans="1:7" ht="12.75">
      <c r="A23" s="12" t="s">
        <v>70</v>
      </c>
      <c r="B23" s="35" t="s">
        <v>19</v>
      </c>
      <c r="C23" s="14" t="s">
        <v>24</v>
      </c>
      <c r="D23" s="14" t="s">
        <v>72</v>
      </c>
      <c r="E23" s="45"/>
      <c r="F23" s="14" t="s">
        <v>7</v>
      </c>
      <c r="G23" s="46"/>
    </row>
    <row r="24" spans="1:7" ht="12.75">
      <c r="A24" s="12" t="s">
        <v>73</v>
      </c>
      <c r="B24" s="35" t="s">
        <v>32</v>
      </c>
      <c r="C24" s="14" t="s">
        <v>33</v>
      </c>
      <c r="D24" s="14" t="s">
        <v>74</v>
      </c>
      <c r="E24" s="45"/>
      <c r="F24" s="14" t="s">
        <v>6</v>
      </c>
      <c r="G24" s="46"/>
    </row>
    <row r="25" spans="1:7" ht="12.75">
      <c r="A25" s="12" t="s">
        <v>75</v>
      </c>
      <c r="B25" s="35" t="s">
        <v>32</v>
      </c>
      <c r="C25" s="14" t="s">
        <v>33</v>
      </c>
      <c r="D25" s="14" t="s">
        <v>76</v>
      </c>
      <c r="E25" s="45"/>
      <c r="F25" s="14" t="s">
        <v>6</v>
      </c>
      <c r="G25" s="46"/>
    </row>
    <row r="26" spans="1:7" ht="12.75">
      <c r="A26" s="12" t="s">
        <v>75</v>
      </c>
      <c r="B26" s="35" t="s">
        <v>32</v>
      </c>
      <c r="C26" s="14" t="s">
        <v>33</v>
      </c>
      <c r="D26" s="14" t="s">
        <v>77</v>
      </c>
      <c r="E26" s="45"/>
      <c r="F26" s="14" t="s">
        <v>6</v>
      </c>
      <c r="G26" s="46"/>
    </row>
    <row r="27" spans="1:7" ht="12.75">
      <c r="A27" s="12" t="s">
        <v>78</v>
      </c>
      <c r="B27" s="35" t="s">
        <v>32</v>
      </c>
      <c r="C27" s="14" t="s">
        <v>33</v>
      </c>
      <c r="D27" s="14" t="s">
        <v>79</v>
      </c>
      <c r="E27" s="45"/>
      <c r="F27" s="14" t="s">
        <v>5</v>
      </c>
      <c r="G27" s="46"/>
    </row>
    <row r="28" spans="1:7" ht="12.75">
      <c r="A28" s="12" t="s">
        <v>80</v>
      </c>
      <c r="B28" s="35" t="s">
        <v>19</v>
      </c>
      <c r="C28" s="14" t="s">
        <v>28</v>
      </c>
      <c r="D28" s="14" t="s">
        <v>81</v>
      </c>
      <c r="E28" s="45"/>
      <c r="F28" s="14" t="s">
        <v>7</v>
      </c>
      <c r="G28" s="46"/>
    </row>
    <row r="29" spans="1:7" ht="12.75">
      <c r="A29" s="12" t="s">
        <v>82</v>
      </c>
      <c r="B29" s="35" t="s">
        <v>19</v>
      </c>
      <c r="C29" s="14" t="s">
        <v>24</v>
      </c>
      <c r="D29" s="14" t="s">
        <v>83</v>
      </c>
      <c r="E29" s="45"/>
      <c r="F29" s="14" t="s">
        <v>6</v>
      </c>
      <c r="G29" s="46"/>
    </row>
    <row r="30" spans="1:7" ht="12.75">
      <c r="A30" s="12" t="s">
        <v>84</v>
      </c>
      <c r="B30" s="35" t="s">
        <v>19</v>
      </c>
      <c r="C30" s="14" t="s">
        <v>24</v>
      </c>
      <c r="D30" s="14" t="s">
        <v>85</v>
      </c>
      <c r="E30" s="45"/>
      <c r="F30" s="14" t="s">
        <v>7</v>
      </c>
      <c r="G30" s="46"/>
    </row>
    <row r="31" spans="1:7" ht="12.75">
      <c r="A31" s="12" t="s">
        <v>86</v>
      </c>
      <c r="B31" s="35" t="s">
        <v>19</v>
      </c>
      <c r="C31" s="14" t="s">
        <v>28</v>
      </c>
      <c r="D31" s="14" t="s">
        <v>87</v>
      </c>
      <c r="E31" s="45"/>
      <c r="F31" s="14" t="s">
        <v>7</v>
      </c>
      <c r="G31" s="46"/>
    </row>
    <row r="32" spans="1:7" ht="12.75">
      <c r="A32" s="12" t="s">
        <v>86</v>
      </c>
      <c r="B32" s="35" t="s">
        <v>19</v>
      </c>
      <c r="C32" s="14" t="s">
        <v>28</v>
      </c>
      <c r="D32" s="14" t="s">
        <v>88</v>
      </c>
      <c r="E32" s="45"/>
      <c r="F32" s="14" t="s">
        <v>7</v>
      </c>
      <c r="G32" s="46"/>
    </row>
    <row r="33" spans="1:7" ht="12.75">
      <c r="A33" s="12" t="s">
        <v>89</v>
      </c>
      <c r="B33" s="35" t="s">
        <v>19</v>
      </c>
      <c r="C33" s="14" t="s">
        <v>28</v>
      </c>
      <c r="D33" s="14" t="s">
        <v>90</v>
      </c>
      <c r="E33" s="45"/>
      <c r="F33" s="14" t="s">
        <v>6</v>
      </c>
      <c r="G33" s="46"/>
    </row>
    <row r="34" spans="1:7" ht="12.75">
      <c r="A34" s="12" t="s">
        <v>91</v>
      </c>
      <c r="B34" s="35" t="s">
        <v>19</v>
      </c>
      <c r="C34" s="14" t="s">
        <v>24</v>
      </c>
      <c r="D34" s="14" t="s">
        <v>92</v>
      </c>
      <c r="E34" s="45"/>
      <c r="F34" s="14" t="s">
        <v>6</v>
      </c>
      <c r="G34" s="46"/>
    </row>
    <row r="35" spans="1:7" ht="12.75">
      <c r="A35" s="12" t="s">
        <v>93</v>
      </c>
      <c r="B35" s="35" t="s">
        <v>32</v>
      </c>
      <c r="C35" s="14" t="s">
        <v>33</v>
      </c>
      <c r="D35" s="14" t="s">
        <v>94</v>
      </c>
      <c r="E35" s="45"/>
      <c r="F35" s="14" t="s">
        <v>5</v>
      </c>
      <c r="G35" s="46"/>
    </row>
    <row r="36" spans="1:7" ht="12.75">
      <c r="A36" s="37" t="s">
        <v>95</v>
      </c>
      <c r="B36" s="35" t="s">
        <v>19</v>
      </c>
      <c r="C36" s="14" t="s">
        <v>20</v>
      </c>
      <c r="D36" s="14" t="s">
        <v>96</v>
      </c>
      <c r="E36" s="45"/>
      <c r="F36" s="14" t="s">
        <v>6</v>
      </c>
      <c r="G36" s="46"/>
    </row>
    <row r="37" spans="1:7" ht="12.75">
      <c r="A37" s="37" t="s">
        <v>95</v>
      </c>
      <c r="B37" s="35" t="s">
        <v>19</v>
      </c>
      <c r="C37" s="14" t="s">
        <v>20</v>
      </c>
      <c r="D37" s="14" t="s">
        <v>97</v>
      </c>
      <c r="E37" s="45"/>
      <c r="F37" s="14" t="s">
        <v>6</v>
      </c>
      <c r="G37" s="46"/>
    </row>
    <row r="38" spans="1:7" ht="12.75">
      <c r="A38" s="37" t="s">
        <v>98</v>
      </c>
      <c r="B38" s="35" t="s">
        <v>19</v>
      </c>
      <c r="C38" s="14" t="s">
        <v>24</v>
      </c>
      <c r="D38" s="14" t="s">
        <v>99</v>
      </c>
      <c r="E38" s="45"/>
      <c r="F38" s="14" t="s">
        <v>6</v>
      </c>
      <c r="G38" s="46"/>
    </row>
    <row r="39" spans="1:7" ht="12.75">
      <c r="A39" s="12" t="s">
        <v>100</v>
      </c>
      <c r="B39" s="35" t="s">
        <v>19</v>
      </c>
      <c r="C39" s="14" t="s">
        <v>33</v>
      </c>
      <c r="D39" s="14" t="s">
        <v>101</v>
      </c>
      <c r="E39" s="45"/>
      <c r="F39" s="14" t="s">
        <v>6</v>
      </c>
      <c r="G39" s="46"/>
    </row>
    <row r="40" spans="1:7" ht="12.75">
      <c r="A40" s="12" t="s">
        <v>100</v>
      </c>
      <c r="B40" s="35" t="s">
        <v>19</v>
      </c>
      <c r="C40" s="14" t="s">
        <v>33</v>
      </c>
      <c r="D40" s="14" t="s">
        <v>102</v>
      </c>
      <c r="E40" s="45"/>
      <c r="F40" s="14" t="s">
        <v>7</v>
      </c>
      <c r="G40" s="46"/>
    </row>
    <row r="41" spans="1:7" ht="12.75">
      <c r="A41" s="12" t="s">
        <v>103</v>
      </c>
      <c r="B41" s="35" t="s">
        <v>19</v>
      </c>
      <c r="C41" s="14" t="s">
        <v>33</v>
      </c>
      <c r="D41" s="14" t="s">
        <v>104</v>
      </c>
      <c r="E41" s="45"/>
      <c r="F41" s="14" t="s">
        <v>7</v>
      </c>
      <c r="G41" s="46"/>
    </row>
    <row r="42" spans="1:7" ht="12.75">
      <c r="A42" s="37" t="s">
        <v>103</v>
      </c>
      <c r="B42" s="35" t="s">
        <v>19</v>
      </c>
      <c r="C42" s="14" t="s">
        <v>24</v>
      </c>
      <c r="D42" s="14" t="s">
        <v>105</v>
      </c>
      <c r="E42" s="45"/>
      <c r="F42" s="14" t="s">
        <v>7</v>
      </c>
      <c r="G42" s="46"/>
    </row>
    <row r="43" spans="1:7" ht="12.75">
      <c r="A43" s="12" t="s">
        <v>106</v>
      </c>
      <c r="B43" s="35" t="s">
        <v>32</v>
      </c>
      <c r="C43" s="14" t="s">
        <v>33</v>
      </c>
      <c r="D43" s="14" t="s">
        <v>107</v>
      </c>
      <c r="E43" s="45"/>
      <c r="F43" s="14" t="s">
        <v>6</v>
      </c>
      <c r="G43" s="46"/>
    </row>
    <row r="44" spans="1:7" ht="12.75">
      <c r="A44" s="12" t="s">
        <v>108</v>
      </c>
      <c r="B44" s="35" t="s">
        <v>32</v>
      </c>
      <c r="C44" s="14" t="s">
        <v>33</v>
      </c>
      <c r="D44" s="14" t="s">
        <v>109</v>
      </c>
      <c r="E44" s="45"/>
      <c r="F44" s="14" t="s">
        <v>7</v>
      </c>
      <c r="G44" s="46"/>
    </row>
    <row r="45" spans="1:7" ht="12.75">
      <c r="A45" s="12" t="s">
        <v>108</v>
      </c>
      <c r="B45" s="35" t="s">
        <v>32</v>
      </c>
      <c r="C45" s="14" t="s">
        <v>33</v>
      </c>
      <c r="D45" s="14" t="s">
        <v>110</v>
      </c>
      <c r="E45" s="45"/>
      <c r="F45" s="14" t="s">
        <v>6</v>
      </c>
      <c r="G45" s="46"/>
    </row>
    <row r="46" spans="1:7" ht="12.75">
      <c r="A46" s="37" t="s">
        <v>111</v>
      </c>
      <c r="B46" s="35" t="s">
        <v>19</v>
      </c>
      <c r="C46" s="14" t="s">
        <v>20</v>
      </c>
      <c r="D46" s="14" t="s">
        <v>112</v>
      </c>
      <c r="E46" s="45"/>
      <c r="F46" s="14" t="s">
        <v>6</v>
      </c>
      <c r="G46" s="46"/>
    </row>
    <row r="47" spans="1:7" ht="12.75">
      <c r="A47" s="37" t="s">
        <v>111</v>
      </c>
      <c r="B47" s="35" t="s">
        <v>19</v>
      </c>
      <c r="C47" s="14" t="s">
        <v>20</v>
      </c>
      <c r="D47" s="14" t="s">
        <v>113</v>
      </c>
      <c r="E47" s="45"/>
      <c r="F47" s="14" t="s">
        <v>6</v>
      </c>
      <c r="G47" s="46"/>
    </row>
    <row r="48" spans="1:7" ht="12.75">
      <c r="A48" s="37" t="s">
        <v>114</v>
      </c>
      <c r="B48" s="35" t="s">
        <v>19</v>
      </c>
      <c r="C48" s="14" t="s">
        <v>24</v>
      </c>
      <c r="D48" s="14" t="s">
        <v>115</v>
      </c>
      <c r="E48" s="45"/>
      <c r="F48" s="14" t="s">
        <v>6</v>
      </c>
      <c r="G48" s="46"/>
    </row>
    <row r="49" spans="1:7" ht="12.75">
      <c r="A49" s="12" t="s">
        <v>114</v>
      </c>
      <c r="B49" s="35" t="s">
        <v>19</v>
      </c>
      <c r="C49" s="14" t="s">
        <v>33</v>
      </c>
      <c r="D49" s="14" t="s">
        <v>116</v>
      </c>
      <c r="E49" s="45"/>
      <c r="F49" s="14" t="s">
        <v>6</v>
      </c>
      <c r="G49" s="46"/>
    </row>
    <row r="50" spans="1:7" ht="12.75">
      <c r="A50" s="37" t="s">
        <v>114</v>
      </c>
      <c r="B50" s="35" t="s">
        <v>19</v>
      </c>
      <c r="C50" s="14" t="s">
        <v>24</v>
      </c>
      <c r="D50" s="14" t="s">
        <v>117</v>
      </c>
      <c r="E50" s="45"/>
      <c r="F50" s="14" t="s">
        <v>7</v>
      </c>
      <c r="G50" s="46"/>
    </row>
    <row r="51" spans="1:7" ht="12.75">
      <c r="A51" s="12" t="s">
        <v>118</v>
      </c>
      <c r="B51" s="35" t="s">
        <v>19</v>
      </c>
      <c r="C51" s="14" t="s">
        <v>20</v>
      </c>
      <c r="D51" s="14" t="s">
        <v>119</v>
      </c>
      <c r="E51" s="45"/>
      <c r="F51" s="14" t="s">
        <v>5</v>
      </c>
      <c r="G51" s="46"/>
    </row>
    <row r="52" spans="1:7" ht="12.75">
      <c r="A52" s="12" t="s">
        <v>120</v>
      </c>
      <c r="B52" s="35" t="s">
        <v>19</v>
      </c>
      <c r="C52" s="14" t="s">
        <v>20</v>
      </c>
      <c r="D52" s="14" t="s">
        <v>121</v>
      </c>
      <c r="E52" s="45"/>
      <c r="F52" s="14" t="s">
        <v>7</v>
      </c>
      <c r="G52" s="46"/>
    </row>
    <row r="53" spans="1:7" ht="12.75">
      <c r="A53" s="12" t="s">
        <v>120</v>
      </c>
      <c r="B53" s="35" t="s">
        <v>19</v>
      </c>
      <c r="C53" s="14" t="s">
        <v>33</v>
      </c>
      <c r="D53" s="14" t="s">
        <v>122</v>
      </c>
      <c r="E53" s="45"/>
      <c r="F53" s="14" t="s">
        <v>7</v>
      </c>
      <c r="G53" s="46"/>
    </row>
    <row r="54" spans="1:7" ht="12.75">
      <c r="A54" s="37" t="s">
        <v>120</v>
      </c>
      <c r="B54" s="35" t="s">
        <v>19</v>
      </c>
      <c r="C54" s="14" t="s">
        <v>24</v>
      </c>
      <c r="D54" s="14" t="s">
        <v>123</v>
      </c>
      <c r="E54" s="45"/>
      <c r="F54" s="14" t="s">
        <v>7</v>
      </c>
      <c r="G54" s="46"/>
    </row>
    <row r="55" spans="1:7" ht="12.75">
      <c r="A55" s="37" t="s">
        <v>120</v>
      </c>
      <c r="B55" s="35" t="s">
        <v>19</v>
      </c>
      <c r="C55" s="14" t="s">
        <v>24</v>
      </c>
      <c r="D55" s="14" t="s">
        <v>124</v>
      </c>
      <c r="E55" s="45"/>
      <c r="F55" s="14" t="s">
        <v>7</v>
      </c>
      <c r="G55" s="46"/>
    </row>
    <row r="56" spans="1:7" ht="12.75">
      <c r="A56" s="12" t="s">
        <v>125</v>
      </c>
      <c r="B56" s="35" t="s">
        <v>19</v>
      </c>
      <c r="C56" s="14" t="s">
        <v>33</v>
      </c>
      <c r="D56" s="14" t="s">
        <v>126</v>
      </c>
      <c r="E56" s="45"/>
      <c r="F56" s="14" t="s">
        <v>7</v>
      </c>
      <c r="G56" s="46"/>
    </row>
    <row r="57" spans="1:7" ht="12.75">
      <c r="A57" s="37" t="s">
        <v>125</v>
      </c>
      <c r="B57" s="35" t="s">
        <v>19</v>
      </c>
      <c r="C57" s="14" t="s">
        <v>24</v>
      </c>
      <c r="D57" s="14" t="s">
        <v>127</v>
      </c>
      <c r="E57" s="45"/>
      <c r="F57" s="14" t="s">
        <v>7</v>
      </c>
      <c r="G57" s="46"/>
    </row>
    <row r="58" spans="1:7" ht="12.75">
      <c r="A58" s="37" t="s">
        <v>125</v>
      </c>
      <c r="B58" s="35" t="s">
        <v>19</v>
      </c>
      <c r="C58" s="14" t="s">
        <v>24</v>
      </c>
      <c r="D58" s="14" t="s">
        <v>128</v>
      </c>
      <c r="E58" s="45"/>
      <c r="F58" s="14" t="s">
        <v>4</v>
      </c>
      <c r="G58" s="46"/>
    </row>
    <row r="59" spans="1:7" ht="12.75">
      <c r="A59" s="12" t="s">
        <v>125</v>
      </c>
      <c r="B59" s="35" t="s">
        <v>19</v>
      </c>
      <c r="C59" s="14" t="s">
        <v>33</v>
      </c>
      <c r="D59" s="14" t="s">
        <v>129</v>
      </c>
      <c r="E59" s="45"/>
      <c r="F59" s="14" t="s">
        <v>4</v>
      </c>
      <c r="G59" s="46"/>
    </row>
    <row r="60" spans="1:7" ht="12.75">
      <c r="A60" s="12" t="s">
        <v>130</v>
      </c>
      <c r="B60" s="35" t="s">
        <v>19</v>
      </c>
      <c r="C60" s="14" t="s">
        <v>20</v>
      </c>
      <c r="D60" s="14" t="s">
        <v>131</v>
      </c>
      <c r="E60" s="45"/>
      <c r="F60" s="14" t="s">
        <v>6</v>
      </c>
      <c r="G60" s="46"/>
    </row>
    <row r="61" spans="1:7" ht="12.75">
      <c r="A61" s="12" t="s">
        <v>132</v>
      </c>
      <c r="B61" s="35" t="s">
        <v>19</v>
      </c>
      <c r="C61" s="14" t="s">
        <v>33</v>
      </c>
      <c r="D61" s="14" t="s">
        <v>133</v>
      </c>
      <c r="E61" s="45"/>
      <c r="F61" s="14" t="s">
        <v>6</v>
      </c>
      <c r="G61" s="46"/>
    </row>
    <row r="62" spans="1:7" ht="12.75">
      <c r="A62" s="37" t="s">
        <v>134</v>
      </c>
      <c r="B62" s="35" t="s">
        <v>19</v>
      </c>
      <c r="C62" s="14" t="s">
        <v>43</v>
      </c>
      <c r="D62" s="14" t="s">
        <v>135</v>
      </c>
      <c r="E62" s="45"/>
      <c r="F62" s="14" t="s">
        <v>4</v>
      </c>
      <c r="G62" s="46"/>
    </row>
    <row r="63" spans="1:7" ht="12.75">
      <c r="A63" s="37" t="s">
        <v>136</v>
      </c>
      <c r="B63" s="35" t="s">
        <v>19</v>
      </c>
      <c r="C63" s="14" t="s">
        <v>43</v>
      </c>
      <c r="D63" s="14" t="s">
        <v>137</v>
      </c>
      <c r="E63" s="45"/>
      <c r="F63" s="14" t="s">
        <v>6</v>
      </c>
      <c r="G63" s="46"/>
    </row>
    <row r="64" spans="1:7" ht="12.75">
      <c r="A64" s="37" t="s">
        <v>136</v>
      </c>
      <c r="B64" s="35" t="s">
        <v>19</v>
      </c>
      <c r="C64" s="14" t="s">
        <v>43</v>
      </c>
      <c r="D64" s="14" t="s">
        <v>138</v>
      </c>
      <c r="E64" s="45"/>
      <c r="F64" s="14" t="s">
        <v>6</v>
      </c>
      <c r="G64" s="46"/>
    </row>
    <row r="65" spans="1:7" ht="12.75">
      <c r="A65" s="37" t="s">
        <v>139</v>
      </c>
      <c r="B65" s="35" t="s">
        <v>32</v>
      </c>
      <c r="C65" s="14" t="s">
        <v>33</v>
      </c>
      <c r="D65" s="14" t="s">
        <v>140</v>
      </c>
      <c r="E65" s="45"/>
      <c r="F65" s="14" t="s">
        <v>7</v>
      </c>
      <c r="G65" s="46"/>
    </row>
    <row r="66" spans="1:7" ht="12.75">
      <c r="A66" s="37" t="s">
        <v>139</v>
      </c>
      <c r="B66" s="35" t="s">
        <v>32</v>
      </c>
      <c r="C66" s="14" t="s">
        <v>33</v>
      </c>
      <c r="D66" s="14" t="s">
        <v>141</v>
      </c>
      <c r="E66" s="45"/>
      <c r="F66" s="14" t="s">
        <v>7</v>
      </c>
      <c r="G66" s="46"/>
    </row>
    <row r="67" spans="1:7" ht="12.75">
      <c r="A67" s="37" t="s">
        <v>142</v>
      </c>
      <c r="B67" s="35" t="s">
        <v>19</v>
      </c>
      <c r="C67" s="14" t="s">
        <v>43</v>
      </c>
      <c r="D67" s="14" t="s">
        <v>143</v>
      </c>
      <c r="E67" s="45"/>
      <c r="F67" s="14" t="s">
        <v>7</v>
      </c>
      <c r="G67" s="46"/>
    </row>
    <row r="68" spans="1:7" ht="12.75">
      <c r="A68" s="37" t="s">
        <v>144</v>
      </c>
      <c r="B68" s="35" t="s">
        <v>32</v>
      </c>
      <c r="C68" s="14" t="s">
        <v>33</v>
      </c>
      <c r="D68" s="14" t="s">
        <v>145</v>
      </c>
      <c r="E68" s="45"/>
      <c r="F68" s="14" t="s">
        <v>6</v>
      </c>
      <c r="G68" s="46"/>
    </row>
    <row r="69" spans="1:7" ht="12.75">
      <c r="A69" s="37" t="s">
        <v>144</v>
      </c>
      <c r="B69" s="35" t="s">
        <v>32</v>
      </c>
      <c r="C69" s="14" t="s">
        <v>33</v>
      </c>
      <c r="D69" s="14" t="s">
        <v>146</v>
      </c>
      <c r="E69" s="45"/>
      <c r="F69" s="14" t="s">
        <v>6</v>
      </c>
      <c r="G69" s="46"/>
    </row>
    <row r="70" spans="1:7" ht="12.75">
      <c r="A70" s="12" t="s">
        <v>147</v>
      </c>
      <c r="B70" s="35" t="s">
        <v>19</v>
      </c>
      <c r="C70" s="14" t="s">
        <v>28</v>
      </c>
      <c r="D70" s="14" t="s">
        <v>148</v>
      </c>
      <c r="E70" s="45"/>
      <c r="F70" s="14" t="s">
        <v>5</v>
      </c>
      <c r="G70" s="46"/>
    </row>
    <row r="71" spans="1:7" ht="12.75">
      <c r="A71" s="12" t="s">
        <v>149</v>
      </c>
      <c r="B71" s="35" t="s">
        <v>19</v>
      </c>
      <c r="C71" s="14" t="s">
        <v>28</v>
      </c>
      <c r="D71" s="14" t="s">
        <v>150</v>
      </c>
      <c r="E71" s="45"/>
      <c r="F71" s="14" t="s">
        <v>6</v>
      </c>
      <c r="G71" s="46"/>
    </row>
    <row r="72" spans="1:7" ht="12.75">
      <c r="A72" s="12" t="s">
        <v>151</v>
      </c>
      <c r="B72" s="35" t="s">
        <v>19</v>
      </c>
      <c r="C72" s="14" t="s">
        <v>28</v>
      </c>
      <c r="D72" s="14" t="s">
        <v>152</v>
      </c>
      <c r="E72" s="45"/>
      <c r="F72" s="14" t="s">
        <v>6</v>
      </c>
      <c r="G72" s="46"/>
    </row>
    <row r="73" spans="1:7" ht="12.75">
      <c r="A73" s="12" t="s">
        <v>153</v>
      </c>
      <c r="B73" s="35" t="s">
        <v>19</v>
      </c>
      <c r="C73" s="14" t="s">
        <v>28</v>
      </c>
      <c r="D73" s="14" t="s">
        <v>154</v>
      </c>
      <c r="E73" s="45"/>
      <c r="F73" s="14" t="s">
        <v>7</v>
      </c>
      <c r="G73" s="46"/>
    </row>
    <row r="74" spans="1:7" ht="12.75">
      <c r="A74" s="12" t="s">
        <v>155</v>
      </c>
      <c r="B74" s="35" t="s">
        <v>19</v>
      </c>
      <c r="C74" s="14" t="s">
        <v>28</v>
      </c>
      <c r="D74" s="14" t="s">
        <v>156</v>
      </c>
      <c r="E74" s="45"/>
      <c r="F74" s="14" t="s">
        <v>7</v>
      </c>
      <c r="G74" s="46"/>
    </row>
    <row r="75" spans="1:7" ht="12.75">
      <c r="A75" s="12" t="s">
        <v>155</v>
      </c>
      <c r="B75" s="35" t="s">
        <v>19</v>
      </c>
      <c r="C75" s="14" t="s">
        <v>28</v>
      </c>
      <c r="D75" s="14" t="s">
        <v>157</v>
      </c>
      <c r="E75" s="45"/>
      <c r="F75" s="14" t="s">
        <v>7</v>
      </c>
      <c r="G75" s="46"/>
    </row>
    <row r="76" spans="1:7" ht="12.75">
      <c r="A76" s="12" t="s">
        <v>158</v>
      </c>
      <c r="B76" s="35" t="s">
        <v>19</v>
      </c>
      <c r="C76" s="14" t="s">
        <v>28</v>
      </c>
      <c r="D76" s="14" t="s">
        <v>159</v>
      </c>
      <c r="E76" s="45"/>
      <c r="F76" s="14" t="s">
        <v>6</v>
      </c>
      <c r="G76" s="46"/>
    </row>
    <row r="77" spans="1:7" ht="12.75">
      <c r="A77" s="12" t="s">
        <v>158</v>
      </c>
      <c r="B77" s="35" t="s">
        <v>19</v>
      </c>
      <c r="C77" s="14" t="s">
        <v>28</v>
      </c>
      <c r="D77" s="14" t="s">
        <v>160</v>
      </c>
      <c r="E77" s="45"/>
      <c r="F77" s="14" t="s">
        <v>6</v>
      </c>
      <c r="G77" s="46"/>
    </row>
    <row r="78" spans="1:7" ht="12.75">
      <c r="A78" s="37" t="s">
        <v>161</v>
      </c>
      <c r="B78" s="35" t="s">
        <v>32</v>
      </c>
      <c r="C78" s="14" t="s">
        <v>33</v>
      </c>
      <c r="D78" s="14" t="s">
        <v>162</v>
      </c>
      <c r="E78" s="45"/>
      <c r="F78" s="14" t="s">
        <v>6</v>
      </c>
      <c r="G78" s="46"/>
    </row>
    <row r="79" spans="1:7" ht="12.75">
      <c r="A79" s="37" t="s">
        <v>163</v>
      </c>
      <c r="B79" s="35" t="s">
        <v>32</v>
      </c>
      <c r="C79" s="14" t="s">
        <v>33</v>
      </c>
      <c r="D79" s="14" t="s">
        <v>164</v>
      </c>
      <c r="E79" s="45"/>
      <c r="F79" s="14" t="s">
        <v>6</v>
      </c>
      <c r="G79" s="46"/>
    </row>
    <row r="80" spans="1:7" ht="12.75">
      <c r="A80" s="37" t="s">
        <v>165</v>
      </c>
      <c r="B80" s="35" t="s">
        <v>32</v>
      </c>
      <c r="C80" s="14" t="s">
        <v>33</v>
      </c>
      <c r="D80" s="14" t="s">
        <v>166</v>
      </c>
      <c r="E80" s="45"/>
      <c r="F80" s="14" t="s">
        <v>7</v>
      </c>
      <c r="G80" s="46"/>
    </row>
    <row r="81" spans="1:7" ht="12.75">
      <c r="A81" s="37" t="s">
        <v>165</v>
      </c>
      <c r="B81" s="35" t="s">
        <v>32</v>
      </c>
      <c r="C81" s="14" t="s">
        <v>33</v>
      </c>
      <c r="D81" s="14" t="s">
        <v>167</v>
      </c>
      <c r="E81" s="45"/>
      <c r="F81" s="14" t="s">
        <v>4</v>
      </c>
      <c r="G81" s="46"/>
    </row>
    <row r="82" spans="1:7" ht="12.75">
      <c r="A82" s="12" t="s">
        <v>168</v>
      </c>
      <c r="B82" s="35" t="s">
        <v>19</v>
      </c>
      <c r="C82" s="14" t="s">
        <v>24</v>
      </c>
      <c r="D82" s="14" t="s">
        <v>169</v>
      </c>
      <c r="E82" s="45"/>
      <c r="F82" s="14" t="s">
        <v>5</v>
      </c>
      <c r="G82" s="46"/>
    </row>
    <row r="83" spans="1:7" ht="12.75">
      <c r="A83" s="12" t="s">
        <v>168</v>
      </c>
      <c r="B83" s="35" t="s">
        <v>19</v>
      </c>
      <c r="C83" s="14" t="s">
        <v>24</v>
      </c>
      <c r="D83" s="14" t="s">
        <v>170</v>
      </c>
      <c r="E83" s="45"/>
      <c r="F83" s="14" t="s">
        <v>5</v>
      </c>
      <c r="G83" s="46"/>
    </row>
    <row r="84" spans="1:7" ht="12.75">
      <c r="A84" s="12" t="s">
        <v>168</v>
      </c>
      <c r="B84" s="35" t="s">
        <v>19</v>
      </c>
      <c r="C84" s="14" t="s">
        <v>24</v>
      </c>
      <c r="D84" s="14" t="s">
        <v>171</v>
      </c>
      <c r="E84" s="45"/>
      <c r="F84" s="14" t="s">
        <v>5</v>
      </c>
      <c r="G84" s="46"/>
    </row>
    <row r="85" spans="1:7" ht="12.75">
      <c r="A85" s="37" t="s">
        <v>168</v>
      </c>
      <c r="B85" s="35" t="s">
        <v>19</v>
      </c>
      <c r="C85" s="14" t="s">
        <v>33</v>
      </c>
      <c r="D85" s="14" t="s">
        <v>172</v>
      </c>
      <c r="E85" s="45"/>
      <c r="F85" s="14" t="s">
        <v>5</v>
      </c>
      <c r="G85" s="46"/>
    </row>
    <row r="86" spans="1:7" ht="12.75">
      <c r="A86" s="37" t="s">
        <v>168</v>
      </c>
      <c r="B86" s="35" t="s">
        <v>19</v>
      </c>
      <c r="C86" s="14" t="s">
        <v>33</v>
      </c>
      <c r="D86" s="14" t="s">
        <v>173</v>
      </c>
      <c r="E86" s="45"/>
      <c r="F86" s="14" t="s">
        <v>4</v>
      </c>
      <c r="G86" s="46"/>
    </row>
    <row r="87" spans="1:7" ht="12.75">
      <c r="A87" s="37" t="s">
        <v>174</v>
      </c>
      <c r="B87" s="35" t="s">
        <v>19</v>
      </c>
      <c r="C87" s="14" t="s">
        <v>43</v>
      </c>
      <c r="D87" s="14" t="s">
        <v>175</v>
      </c>
      <c r="E87" s="45"/>
      <c r="F87" s="14" t="s">
        <v>6</v>
      </c>
      <c r="G87" s="46"/>
    </row>
    <row r="88" spans="1:7" ht="12.75">
      <c r="A88" s="37" t="s">
        <v>174</v>
      </c>
      <c r="B88" s="35" t="s">
        <v>19</v>
      </c>
      <c r="C88" s="14" t="s">
        <v>43</v>
      </c>
      <c r="D88" s="14" t="s">
        <v>176</v>
      </c>
      <c r="E88" s="45"/>
      <c r="F88" s="14" t="s">
        <v>6</v>
      </c>
      <c r="G88" s="46"/>
    </row>
    <row r="89" spans="1:7" ht="12.75">
      <c r="A89" s="12" t="s">
        <v>177</v>
      </c>
      <c r="B89" s="35" t="s">
        <v>19</v>
      </c>
      <c r="C89" s="14" t="s">
        <v>24</v>
      </c>
      <c r="D89" s="14" t="s">
        <v>178</v>
      </c>
      <c r="E89" s="45"/>
      <c r="F89" s="14" t="s">
        <v>6</v>
      </c>
      <c r="G89" s="46"/>
    </row>
    <row r="90" spans="1:7" ht="12.75">
      <c r="A90" s="12" t="s">
        <v>179</v>
      </c>
      <c r="B90" s="35" t="s">
        <v>19</v>
      </c>
      <c r="C90" s="14" t="s">
        <v>24</v>
      </c>
      <c r="D90" s="14" t="s">
        <v>180</v>
      </c>
      <c r="E90" s="45"/>
      <c r="F90" s="14" t="s">
        <v>4</v>
      </c>
      <c r="G90" s="46"/>
    </row>
    <row r="91" spans="1:7" ht="12.75">
      <c r="A91" s="12" t="s">
        <v>179</v>
      </c>
      <c r="B91" s="35" t="s">
        <v>19</v>
      </c>
      <c r="C91" s="14" t="s">
        <v>24</v>
      </c>
      <c r="D91" s="14" t="s">
        <v>181</v>
      </c>
      <c r="E91" s="45"/>
      <c r="F91" s="14" t="s">
        <v>7</v>
      </c>
      <c r="G91" s="46"/>
    </row>
    <row r="92" spans="1:7" ht="12.75">
      <c r="A92" s="37" t="s">
        <v>182</v>
      </c>
      <c r="B92" s="35" t="s">
        <v>19</v>
      </c>
      <c r="C92" s="14" t="s">
        <v>33</v>
      </c>
      <c r="D92" s="14" t="s">
        <v>183</v>
      </c>
      <c r="E92" s="45"/>
      <c r="F92" s="14" t="s">
        <v>7</v>
      </c>
      <c r="G92" s="46"/>
    </row>
    <row r="93" spans="1:7" ht="12.75">
      <c r="A93" s="12" t="s">
        <v>182</v>
      </c>
      <c r="B93" s="35" t="s">
        <v>19</v>
      </c>
      <c r="C93" s="14" t="s">
        <v>24</v>
      </c>
      <c r="D93" s="14" t="s">
        <v>184</v>
      </c>
      <c r="E93" s="45"/>
      <c r="F93" s="14" t="s">
        <v>7</v>
      </c>
      <c r="G93" s="46"/>
    </row>
    <row r="94" spans="1:7" ht="12.75">
      <c r="A94" s="37" t="s">
        <v>185</v>
      </c>
      <c r="B94" s="35" t="s">
        <v>19</v>
      </c>
      <c r="C94" s="14" t="s">
        <v>43</v>
      </c>
      <c r="D94" s="14" t="s">
        <v>186</v>
      </c>
      <c r="E94" s="45"/>
      <c r="F94" s="14" t="s">
        <v>6</v>
      </c>
      <c r="G94" s="46"/>
    </row>
    <row r="95" spans="1:7" ht="12.75">
      <c r="A95" s="12" t="s">
        <v>185</v>
      </c>
      <c r="B95" s="35" t="s">
        <v>19</v>
      </c>
      <c r="C95" s="14" t="s">
        <v>24</v>
      </c>
      <c r="D95" s="14" t="s">
        <v>187</v>
      </c>
      <c r="E95" s="45"/>
      <c r="F95" s="14" t="s">
        <v>6</v>
      </c>
      <c r="G95" s="46"/>
    </row>
    <row r="96" spans="1:7" ht="12.75">
      <c r="A96" s="37" t="s">
        <v>188</v>
      </c>
      <c r="B96" s="35" t="s">
        <v>19</v>
      </c>
      <c r="C96" s="14" t="s">
        <v>43</v>
      </c>
      <c r="D96" s="14" t="s">
        <v>189</v>
      </c>
      <c r="E96" s="45"/>
      <c r="F96" s="14" t="s">
        <v>5</v>
      </c>
      <c r="G96" s="46"/>
    </row>
    <row r="97" spans="1:7" ht="12.75">
      <c r="A97" s="37" t="s">
        <v>190</v>
      </c>
      <c r="B97" s="35" t="s">
        <v>32</v>
      </c>
      <c r="C97" s="14" t="s">
        <v>43</v>
      </c>
      <c r="D97" s="14" t="s">
        <v>191</v>
      </c>
      <c r="E97" s="45"/>
      <c r="F97" s="14" t="s">
        <v>5</v>
      </c>
      <c r="G97" s="46"/>
    </row>
    <row r="98" spans="1:7" ht="12.75">
      <c r="A98" s="37" t="s">
        <v>190</v>
      </c>
      <c r="B98" s="35" t="s">
        <v>32</v>
      </c>
      <c r="C98" s="14" t="s">
        <v>43</v>
      </c>
      <c r="D98" s="14" t="s">
        <v>192</v>
      </c>
      <c r="E98" s="45"/>
      <c r="F98" s="14" t="s">
        <v>5</v>
      </c>
      <c r="G98" s="46"/>
    </row>
    <row r="99" spans="1:7" ht="12.75">
      <c r="A99" s="37" t="s">
        <v>193</v>
      </c>
      <c r="B99" s="35" t="s">
        <v>32</v>
      </c>
      <c r="C99" s="14" t="s">
        <v>43</v>
      </c>
      <c r="D99" s="14" t="s">
        <v>194</v>
      </c>
      <c r="E99" s="45"/>
      <c r="F99" s="14" t="s">
        <v>7</v>
      </c>
      <c r="G99" s="46"/>
    </row>
    <row r="100" spans="1:7" ht="12.75">
      <c r="A100" s="37" t="s">
        <v>195</v>
      </c>
      <c r="B100" s="35" t="s">
        <v>32</v>
      </c>
      <c r="C100" s="14" t="s">
        <v>28</v>
      </c>
      <c r="D100" s="14" t="s">
        <v>196</v>
      </c>
      <c r="E100" s="45"/>
      <c r="F100" s="14" t="s">
        <v>7</v>
      </c>
      <c r="G100" s="46"/>
    </row>
    <row r="101" spans="1:7" ht="12.75">
      <c r="A101" s="37" t="s">
        <v>195</v>
      </c>
      <c r="B101" s="35" t="s">
        <v>32</v>
      </c>
      <c r="C101" s="14" t="s">
        <v>28</v>
      </c>
      <c r="D101" s="14" t="s">
        <v>197</v>
      </c>
      <c r="E101" s="45"/>
      <c r="F101" s="14" t="s">
        <v>7</v>
      </c>
      <c r="G101" s="46"/>
    </row>
    <row r="102" spans="1:7" ht="12.75">
      <c r="A102" s="37" t="s">
        <v>198</v>
      </c>
      <c r="B102" s="35" t="s">
        <v>32</v>
      </c>
      <c r="C102" s="14" t="s">
        <v>43</v>
      </c>
      <c r="D102" s="14" t="s">
        <v>199</v>
      </c>
      <c r="E102" s="45"/>
      <c r="F102" s="14" t="s">
        <v>6</v>
      </c>
      <c r="G102" s="46"/>
    </row>
    <row r="103" spans="1:7" ht="12.75">
      <c r="A103" s="37" t="s">
        <v>200</v>
      </c>
      <c r="B103" s="35" t="s">
        <v>32</v>
      </c>
      <c r="C103" s="14" t="s">
        <v>28</v>
      </c>
      <c r="D103" s="14" t="s">
        <v>201</v>
      </c>
      <c r="E103" s="45"/>
      <c r="F103" s="14" t="s">
        <v>6</v>
      </c>
      <c r="G103" s="46"/>
    </row>
    <row r="104" spans="1:7" ht="13.5" thickBot="1">
      <c r="A104" s="38" t="s">
        <v>200</v>
      </c>
      <c r="B104" s="39" t="s">
        <v>32</v>
      </c>
      <c r="C104" s="28" t="s">
        <v>28</v>
      </c>
      <c r="D104" s="28" t="s">
        <v>202</v>
      </c>
      <c r="E104" s="45"/>
      <c r="F104" s="14" t="s">
        <v>6</v>
      </c>
      <c r="G104" s="46"/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P302</cp:lastModifiedBy>
  <dcterms:created xsi:type="dcterms:W3CDTF">1997-01-22T16:47:45Z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