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Desktop\TV\Excel_JK\"/>
    </mc:Choice>
  </mc:AlternateContent>
  <xr:revisionPtr revIDLastSave="0" documentId="13_ncr:1_{C0FD78DC-D164-4FCC-90D0-0FD13F3EF408}" xr6:coauthVersionLast="47" xr6:coauthVersionMax="47" xr10:uidLastSave="{00000000-0000-0000-0000-000000000000}"/>
  <bookViews>
    <workbookView xWindow="-108" yWindow="-108" windowWidth="23256" windowHeight="12456" xr2:uid="{896B0AC4-0CB9-489D-A684-94EA451C97D8}"/>
  </bookViews>
  <sheets>
    <sheet name="Aruanne" sheetId="6" r:id="rId1"/>
    <sheet name="3D" sheetId="7" r:id="rId2"/>
    <sheet name="Andmed (2)" sheetId="4" state="hidden" r:id="rId3"/>
    <sheet name="1a" sheetId="3" state="hidden" r:id="rId4"/>
    <sheet name="  " sheetId="12" r:id="rId5"/>
    <sheet name="remont" sheetId="8" r:id="rId6"/>
    <sheet name="   " sheetId="13" r:id="rId7"/>
    <sheet name="ürituse kulud" sheetId="11" r:id="rId8"/>
    <sheet name="xml" sheetId="10" r:id="rId9"/>
    <sheet name=" " sheetId="9" r:id="rId10"/>
    <sheet name="Source Data" sheetId="14" r:id="rId11"/>
    <sheet name="    " sheetId="15" r:id="rId12"/>
    <sheet name="Andmed" sheetId="1" r:id="rId13"/>
    <sheet name="1" sheetId="5" r:id="rId14"/>
  </sheets>
  <externalReferences>
    <externalReference r:id="rId15"/>
    <externalReference r:id="rId16"/>
  </externalReferences>
  <definedNames>
    <definedName name="elukohad" hidden="1">'[1]abi '!$C$7:$C$24</definedName>
    <definedName name="Linnad" hidden="1">'[1]abi '!$E$7:$E$12</definedName>
    <definedName name="Z_72477790_C0A9_436D_8D9D_54175984E97B_.wvu.Cols" localSheetId="13" hidden="1">'1'!$F:$G</definedName>
    <definedName name="Z_72477790_C0A9_436D_8D9D_54175984E97B_.wvu.Cols" localSheetId="3" hidden="1">'1a'!$G:$H</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15" i="7" l="1"/>
  <c r="G14" i="7"/>
  <c r="I14" i="7" s="1"/>
  <c r="I13" i="7"/>
  <c r="H13" i="7"/>
  <c r="K13" i="7" s="1"/>
  <c r="G13" i="7"/>
  <c r="G12" i="7"/>
  <c r="G11" i="7"/>
  <c r="I11" i="7" s="1"/>
  <c r="I10" i="7"/>
  <c r="H10" i="7"/>
  <c r="K10" i="7" s="1"/>
  <c r="G10" i="7"/>
  <c r="G9" i="7"/>
  <c r="G8" i="7"/>
  <c r="I8" i="7" s="1"/>
  <c r="I7" i="7"/>
  <c r="H7" i="7"/>
  <c r="K7" i="7" s="1"/>
  <c r="G7" i="7"/>
  <c r="J43" i="6"/>
  <c r="K43" i="6" s="1"/>
  <c r="G43" i="6"/>
  <c r="K42" i="6"/>
  <c r="J42" i="6"/>
  <c r="G42" i="6"/>
  <c r="J41" i="6"/>
  <c r="K41" i="6" s="1"/>
  <c r="G41" i="6"/>
  <c r="J40" i="6"/>
  <c r="K40" i="6" s="1"/>
  <c r="G40" i="6"/>
  <c r="J39" i="6"/>
  <c r="K39" i="6" s="1"/>
  <c r="G39" i="6"/>
  <c r="K38" i="6"/>
  <c r="J38" i="6"/>
  <c r="G38" i="6"/>
  <c r="J37" i="6"/>
  <c r="K37" i="6" s="1"/>
  <c r="G37" i="6"/>
  <c r="J36" i="6"/>
  <c r="K36" i="6" s="1"/>
  <c r="G36" i="6"/>
  <c r="J35" i="6"/>
  <c r="K35" i="6" s="1"/>
  <c r="G35" i="6"/>
  <c r="K34" i="6"/>
  <c r="J34" i="6"/>
  <c r="G34" i="6"/>
  <c r="J33" i="6"/>
  <c r="K33" i="6" s="1"/>
  <c r="G33" i="6"/>
  <c r="J32" i="6"/>
  <c r="K32" i="6" s="1"/>
  <c r="J31" i="6"/>
  <c r="K31" i="6" s="1"/>
  <c r="K30" i="6"/>
  <c r="J30" i="6"/>
  <c r="G30" i="6"/>
  <c r="K29" i="6"/>
  <c r="J29" i="6"/>
  <c r="J28" i="6"/>
  <c r="K28" i="6" s="1"/>
  <c r="G28" i="6"/>
  <c r="J27" i="6"/>
  <c r="K27" i="6" s="1"/>
  <c r="G27" i="6"/>
  <c r="J26" i="6"/>
  <c r="K26" i="6" s="1"/>
  <c r="J25" i="6"/>
  <c r="K25" i="6" s="1"/>
  <c r="K24" i="6"/>
  <c r="J24" i="6"/>
  <c r="G24" i="6"/>
  <c r="J23" i="6"/>
  <c r="K23" i="6" s="1"/>
  <c r="G23" i="6"/>
  <c r="K22" i="6"/>
  <c r="J22" i="6"/>
  <c r="J21" i="6"/>
  <c r="K21" i="6" s="1"/>
  <c r="G21" i="6"/>
  <c r="K20" i="6"/>
  <c r="J20" i="6"/>
  <c r="G20" i="6"/>
  <c r="K19" i="6"/>
  <c r="J19" i="6"/>
  <c r="G19" i="6"/>
  <c r="J18" i="6"/>
  <c r="K18" i="6" s="1"/>
  <c r="G18" i="6"/>
  <c r="J17" i="6"/>
  <c r="K17" i="6" s="1"/>
  <c r="G17" i="6"/>
  <c r="K16" i="6"/>
  <c r="J16" i="6"/>
  <c r="G16" i="6"/>
  <c r="K15" i="6"/>
  <c r="J15" i="6"/>
  <c r="G15" i="6"/>
  <c r="J14" i="6"/>
  <c r="K14" i="6" s="1"/>
  <c r="G14" i="6"/>
  <c r="J13" i="6"/>
  <c r="K13" i="6" s="1"/>
  <c r="G13" i="6"/>
  <c r="K12" i="6"/>
  <c r="J12" i="6"/>
  <c r="G12" i="6"/>
  <c r="K11" i="6"/>
  <c r="J11" i="6"/>
  <c r="G11" i="6"/>
  <c r="J10" i="6"/>
  <c r="K10" i="6" s="1"/>
  <c r="G10" i="6"/>
  <c r="J9" i="6"/>
  <c r="K9" i="6" s="1"/>
  <c r="G9" i="6"/>
  <c r="K8" i="6"/>
  <c r="J8" i="6"/>
  <c r="G8" i="6"/>
  <c r="K7" i="6"/>
  <c r="J7" i="6"/>
  <c r="G7" i="6"/>
  <c r="J6" i="6"/>
  <c r="K6" i="6" s="1"/>
  <c r="G6" i="6"/>
  <c r="J5" i="6"/>
  <c r="K5" i="6" s="1"/>
  <c r="G5" i="6"/>
  <c r="K4" i="6"/>
  <c r="J4" i="6"/>
  <c r="G4" i="6"/>
  <c r="K3" i="6"/>
  <c r="J3" i="6"/>
  <c r="G3" i="6"/>
  <c r="J2" i="6"/>
  <c r="K2" i="6" s="1"/>
  <c r="G2" i="6"/>
  <c r="H8" i="7" l="1"/>
  <c r="K8" i="7" s="1"/>
  <c r="H11" i="7"/>
  <c r="K11" i="7" s="1"/>
  <c r="H14" i="7"/>
  <c r="K14" i="7" s="1"/>
  <c r="I9" i="7"/>
  <c r="H9" i="7" s="1"/>
  <c r="K9" i="7" s="1"/>
  <c r="I12" i="7"/>
  <c r="I15" i="7"/>
  <c r="H15" i="7" s="1"/>
  <c r="K15" i="7" s="1"/>
  <c r="H12" i="7"/>
  <c r="K12" i="7" s="1"/>
  <c r="G4" i="3" l="1"/>
  <c r="H4" i="3"/>
  <c r="F4" i="3" s="1"/>
  <c r="G5" i="3"/>
  <c r="H5" i="3"/>
  <c r="F5" i="3" s="1"/>
  <c r="G6" i="3"/>
  <c r="H6" i="3"/>
  <c r="F6" i="3" s="1"/>
  <c r="G7" i="3"/>
  <c r="H7" i="3"/>
  <c r="F7" i="3" s="1"/>
  <c r="G8" i="3"/>
  <c r="H8" i="3"/>
  <c r="F8" i="3" s="1"/>
  <c r="G9" i="3"/>
  <c r="H9" i="3"/>
  <c r="F9" i="3" s="1"/>
  <c r="G10" i="3"/>
  <c r="H10" i="3"/>
  <c r="F10" i="3" s="1"/>
  <c r="G11" i="3"/>
  <c r="H11" i="3"/>
  <c r="F11" i="3" s="1"/>
  <c r="G12" i="3"/>
  <c r="H12" i="3"/>
  <c r="F12" i="3" s="1"/>
  <c r="G13" i="3"/>
  <c r="H13" i="3"/>
  <c r="F13" i="3" s="1"/>
  <c r="G14" i="3"/>
  <c r="H14" i="3"/>
  <c r="F14" i="3" s="1"/>
  <c r="G15" i="3"/>
  <c r="H15" i="3"/>
  <c r="F15" i="3" s="1"/>
  <c r="G16" i="3"/>
  <c r="H16" i="3"/>
  <c r="F16" i="3" s="1"/>
  <c r="G17" i="3"/>
  <c r="H17" i="3"/>
  <c r="F17" i="3" s="1"/>
  <c r="G18" i="3"/>
  <c r="H18" i="3"/>
  <c r="F18" i="3" s="1"/>
  <c r="E296" i="4"/>
  <c r="B296" i="4"/>
  <c r="E295" i="4"/>
  <c r="B295" i="4"/>
  <c r="E294" i="4"/>
  <c r="B294" i="4"/>
  <c r="E293" i="4"/>
  <c r="B293" i="4"/>
  <c r="E292" i="4"/>
  <c r="B292" i="4"/>
  <c r="E291" i="4"/>
  <c r="B291" i="4"/>
  <c r="E290" i="4"/>
  <c r="B290" i="4"/>
  <c r="E289" i="4"/>
  <c r="B289" i="4"/>
  <c r="E288" i="4"/>
  <c r="B288" i="4"/>
  <c r="E287" i="4"/>
  <c r="B287" i="4"/>
  <c r="E286" i="4"/>
  <c r="B286" i="4"/>
  <c r="E285" i="4"/>
  <c r="B285" i="4"/>
  <c r="E284" i="4"/>
  <c r="B284" i="4"/>
  <c r="E283" i="4"/>
  <c r="B283" i="4"/>
  <c r="E282" i="4"/>
  <c r="B282" i="4"/>
  <c r="E281" i="4"/>
  <c r="B281" i="4"/>
  <c r="E280" i="4"/>
  <c r="B280" i="4"/>
  <c r="E279" i="4"/>
  <c r="B279" i="4"/>
  <c r="E278" i="4"/>
  <c r="B278" i="4"/>
  <c r="E277" i="4"/>
  <c r="B277" i="4"/>
  <c r="E276" i="4"/>
  <c r="B276" i="4"/>
  <c r="E275" i="4"/>
  <c r="B275" i="4"/>
  <c r="E274" i="4"/>
  <c r="B274" i="4"/>
  <c r="E273" i="4"/>
  <c r="B273" i="4"/>
  <c r="E272" i="4"/>
  <c r="B272" i="4"/>
  <c r="E271" i="4"/>
  <c r="B271" i="4"/>
  <c r="E270" i="4"/>
  <c r="B270" i="4"/>
  <c r="E269" i="4"/>
  <c r="B269" i="4"/>
  <c r="E268" i="4"/>
  <c r="B268" i="4"/>
  <c r="E267" i="4"/>
  <c r="B267" i="4"/>
  <c r="E266" i="4"/>
  <c r="B266" i="4"/>
  <c r="E265" i="4"/>
  <c r="B265" i="4"/>
  <c r="E264" i="4"/>
  <c r="B264" i="4"/>
  <c r="E263" i="4"/>
  <c r="B263" i="4"/>
  <c r="E262" i="4"/>
  <c r="B262" i="4"/>
  <c r="E261" i="4"/>
  <c r="B261" i="4"/>
  <c r="E260" i="4"/>
  <c r="B260" i="4"/>
  <c r="E259" i="4"/>
  <c r="B259" i="4"/>
  <c r="E258" i="4"/>
  <c r="B258" i="4"/>
  <c r="E257" i="4"/>
  <c r="B257" i="4"/>
  <c r="E256" i="4"/>
  <c r="B256" i="4"/>
  <c r="E255" i="4"/>
  <c r="B255" i="4"/>
  <c r="E254" i="4"/>
  <c r="B254" i="4"/>
  <c r="E253" i="4"/>
  <c r="B253" i="4"/>
  <c r="E252" i="4"/>
  <c r="B252" i="4"/>
  <c r="E251" i="4"/>
  <c r="B251" i="4"/>
  <c r="E250" i="4"/>
  <c r="B250" i="4"/>
  <c r="E249" i="4"/>
  <c r="B249" i="4"/>
  <c r="E248" i="4"/>
  <c r="B248" i="4"/>
  <c r="E247" i="4"/>
  <c r="B247" i="4"/>
  <c r="E246" i="4"/>
  <c r="B246" i="4"/>
  <c r="E245" i="4"/>
  <c r="B245" i="4"/>
  <c r="E244" i="4"/>
  <c r="B244" i="4"/>
  <c r="E243" i="4"/>
  <c r="B243" i="4"/>
  <c r="E242" i="4"/>
  <c r="B242" i="4"/>
  <c r="E241" i="4"/>
  <c r="B241" i="4"/>
  <c r="E240" i="4"/>
  <c r="B240" i="4"/>
  <c r="E239" i="4"/>
  <c r="B239" i="4"/>
  <c r="E238" i="4"/>
  <c r="B238" i="4"/>
  <c r="E237" i="4"/>
  <c r="B237" i="4"/>
  <c r="E236" i="4"/>
  <c r="B236" i="4"/>
  <c r="E235" i="4"/>
  <c r="B235" i="4"/>
  <c r="E234" i="4"/>
  <c r="B234" i="4"/>
  <c r="E233" i="4"/>
  <c r="B233" i="4"/>
  <c r="E232" i="4"/>
  <c r="B232" i="4"/>
  <c r="E231" i="4"/>
  <c r="B231" i="4"/>
  <c r="E230" i="4"/>
  <c r="B230" i="4"/>
  <c r="E229" i="4"/>
  <c r="B229" i="4"/>
  <c r="E228" i="4"/>
  <c r="B228" i="4"/>
  <c r="E227" i="4"/>
  <c r="B227" i="4"/>
  <c r="E226" i="4"/>
  <c r="B226" i="4"/>
  <c r="E225" i="4"/>
  <c r="B225" i="4"/>
  <c r="E224" i="4"/>
  <c r="B224" i="4"/>
  <c r="E223" i="4"/>
  <c r="B223" i="4"/>
  <c r="E222" i="4"/>
  <c r="B222" i="4"/>
  <c r="E221" i="4"/>
  <c r="B221" i="4"/>
  <c r="E220" i="4"/>
  <c r="B220" i="4"/>
  <c r="E219" i="4"/>
  <c r="B219" i="4"/>
  <c r="E218" i="4"/>
  <c r="B218" i="4"/>
  <c r="E217" i="4"/>
  <c r="B217" i="4"/>
  <c r="E216" i="4"/>
  <c r="B216" i="4"/>
  <c r="E215" i="4"/>
  <c r="B215" i="4"/>
  <c r="E214" i="4"/>
  <c r="B214" i="4"/>
  <c r="E213" i="4"/>
  <c r="B213" i="4"/>
  <c r="E212" i="4"/>
  <c r="B212" i="4"/>
  <c r="E211" i="4"/>
  <c r="B211" i="4"/>
  <c r="E210" i="4"/>
  <c r="B210" i="4"/>
  <c r="E209" i="4"/>
  <c r="B209" i="4"/>
  <c r="E208" i="4"/>
  <c r="B208" i="4"/>
  <c r="E207" i="4"/>
  <c r="B207" i="4"/>
  <c r="E206" i="4"/>
  <c r="B206" i="4"/>
  <c r="E205" i="4"/>
  <c r="B205" i="4"/>
  <c r="E204" i="4"/>
  <c r="B204" i="4"/>
  <c r="E203" i="4"/>
  <c r="B203" i="4"/>
  <c r="E202" i="4"/>
  <c r="B202" i="4"/>
  <c r="E201" i="4"/>
  <c r="B201" i="4"/>
  <c r="E200" i="4"/>
  <c r="B200" i="4"/>
  <c r="E199" i="4"/>
  <c r="B199" i="4"/>
  <c r="E198" i="4"/>
  <c r="B198" i="4"/>
  <c r="E197" i="4"/>
  <c r="B197" i="4"/>
  <c r="E196" i="4"/>
  <c r="B196" i="4"/>
  <c r="E195" i="4"/>
  <c r="B195" i="4"/>
  <c r="E194" i="4"/>
  <c r="B194" i="4"/>
  <c r="E193" i="4"/>
  <c r="B193" i="4"/>
  <c r="E192" i="4"/>
  <c r="B192" i="4"/>
  <c r="E191" i="4"/>
  <c r="B191" i="4"/>
  <c r="E190" i="4"/>
  <c r="B190" i="4"/>
  <c r="E189" i="4"/>
  <c r="B189" i="4"/>
  <c r="E188" i="4"/>
  <c r="B188" i="4"/>
  <c r="E187" i="4"/>
  <c r="B187" i="4"/>
  <c r="E186" i="4"/>
  <c r="B186" i="4"/>
  <c r="E185" i="4"/>
  <c r="B185" i="4"/>
  <c r="E184" i="4"/>
  <c r="B184" i="4"/>
  <c r="E183" i="4"/>
  <c r="B183" i="4"/>
  <c r="E182" i="4"/>
  <c r="B182" i="4"/>
  <c r="E181" i="4"/>
  <c r="B181" i="4"/>
  <c r="E180" i="4"/>
  <c r="B180" i="4"/>
  <c r="E179" i="4"/>
  <c r="B179" i="4"/>
  <c r="E178" i="4"/>
  <c r="B178" i="4"/>
  <c r="E177" i="4"/>
  <c r="B177" i="4"/>
  <c r="E176" i="4"/>
  <c r="B176" i="4"/>
  <c r="E175" i="4"/>
  <c r="B175" i="4"/>
  <c r="E174" i="4"/>
  <c r="B174" i="4"/>
  <c r="E173" i="4"/>
  <c r="B173" i="4"/>
  <c r="E172" i="4"/>
  <c r="B172" i="4"/>
  <c r="E171" i="4"/>
  <c r="B171" i="4"/>
  <c r="E170" i="4"/>
  <c r="B170" i="4"/>
  <c r="E169" i="4"/>
  <c r="B169" i="4"/>
  <c r="E168" i="4"/>
  <c r="B168" i="4"/>
  <c r="E167" i="4"/>
  <c r="B167" i="4"/>
  <c r="E166" i="4"/>
  <c r="B166" i="4"/>
  <c r="E165" i="4"/>
  <c r="B165" i="4"/>
  <c r="E164" i="4"/>
  <c r="B164" i="4"/>
  <c r="E163" i="4"/>
  <c r="B163" i="4"/>
  <c r="E162" i="4"/>
  <c r="B162" i="4"/>
  <c r="E161" i="4"/>
  <c r="B161" i="4"/>
  <c r="E160" i="4"/>
  <c r="B160" i="4"/>
  <c r="E159" i="4"/>
  <c r="B159" i="4"/>
  <c r="E158" i="4"/>
  <c r="B158" i="4"/>
  <c r="E157" i="4"/>
  <c r="B157" i="4"/>
  <c r="E156" i="4"/>
  <c r="B156" i="4"/>
  <c r="E155" i="4"/>
  <c r="B155" i="4"/>
  <c r="E154" i="4"/>
  <c r="B154" i="4"/>
  <c r="E153" i="4"/>
  <c r="B153" i="4"/>
  <c r="E152" i="4"/>
  <c r="B152" i="4"/>
  <c r="E151" i="4"/>
  <c r="B151" i="4"/>
  <c r="E150" i="4"/>
  <c r="B150" i="4"/>
  <c r="E149" i="4"/>
  <c r="B149" i="4"/>
  <c r="E148" i="4"/>
  <c r="B148" i="4"/>
  <c r="E147" i="4"/>
  <c r="B147" i="4"/>
  <c r="E146" i="4"/>
  <c r="B146" i="4"/>
  <c r="E145" i="4"/>
  <c r="B145" i="4"/>
  <c r="E144" i="4"/>
  <c r="B144" i="4"/>
  <c r="E143" i="4"/>
  <c r="B143" i="4"/>
  <c r="E142" i="4"/>
  <c r="B142" i="4"/>
  <c r="E141" i="4"/>
  <c r="B141" i="4"/>
  <c r="E140" i="4"/>
  <c r="B140" i="4"/>
  <c r="E139" i="4"/>
  <c r="B139" i="4"/>
  <c r="E138" i="4"/>
  <c r="B138" i="4"/>
  <c r="E137" i="4"/>
  <c r="B137" i="4"/>
  <c r="E136" i="4"/>
  <c r="B136" i="4"/>
  <c r="E135" i="4"/>
  <c r="B135" i="4"/>
  <c r="E134" i="4"/>
  <c r="B134" i="4"/>
  <c r="E133" i="4"/>
  <c r="B133" i="4"/>
  <c r="E132" i="4"/>
  <c r="B132" i="4"/>
  <c r="E131" i="4"/>
  <c r="B131" i="4"/>
  <c r="E130" i="4"/>
  <c r="B130" i="4"/>
  <c r="E129" i="4"/>
  <c r="B129" i="4"/>
  <c r="E128" i="4"/>
  <c r="B128" i="4"/>
  <c r="E127" i="4"/>
  <c r="B127" i="4"/>
  <c r="E126" i="4"/>
  <c r="B126" i="4"/>
  <c r="E125" i="4"/>
  <c r="B125" i="4"/>
  <c r="E124" i="4"/>
  <c r="B124" i="4"/>
  <c r="E123" i="4"/>
  <c r="B123" i="4"/>
  <c r="E122" i="4"/>
  <c r="B122" i="4"/>
  <c r="E121" i="4"/>
  <c r="B121" i="4"/>
  <c r="E120" i="4"/>
  <c r="B120" i="4"/>
  <c r="E119" i="4"/>
  <c r="B119" i="4"/>
  <c r="E118" i="4"/>
  <c r="B118" i="4"/>
  <c r="E117" i="4"/>
  <c r="B117" i="4"/>
  <c r="E116" i="4"/>
  <c r="B116" i="4"/>
  <c r="E115" i="4"/>
  <c r="B115" i="4"/>
  <c r="E114" i="4"/>
  <c r="B114" i="4"/>
  <c r="E113" i="4"/>
  <c r="B113" i="4"/>
  <c r="E112" i="4"/>
  <c r="B112" i="4"/>
  <c r="E111" i="4"/>
  <c r="B111" i="4"/>
  <c r="E110" i="4"/>
  <c r="B110" i="4"/>
  <c r="E109" i="4"/>
  <c r="B109" i="4"/>
  <c r="E108" i="4"/>
  <c r="B108" i="4"/>
  <c r="E107" i="4"/>
  <c r="B107" i="4"/>
  <c r="E106" i="4"/>
  <c r="B106" i="4"/>
  <c r="E105" i="4"/>
  <c r="B105" i="4"/>
  <c r="E104" i="4"/>
  <c r="B104" i="4"/>
  <c r="E103" i="4"/>
  <c r="B103" i="4"/>
  <c r="E102" i="4"/>
  <c r="B102" i="4"/>
  <c r="E101" i="4"/>
  <c r="B101" i="4"/>
  <c r="E100" i="4"/>
  <c r="B100" i="4"/>
  <c r="E99" i="4"/>
  <c r="B99" i="4"/>
  <c r="E98" i="4"/>
  <c r="B98" i="4"/>
  <c r="E97" i="4"/>
  <c r="B97" i="4"/>
  <c r="E96" i="4"/>
  <c r="B96" i="4"/>
  <c r="E95" i="4"/>
  <c r="B95" i="4"/>
  <c r="E94" i="4"/>
  <c r="B94" i="4"/>
  <c r="E93" i="4"/>
  <c r="B93" i="4"/>
  <c r="E92" i="4"/>
  <c r="B92" i="4"/>
  <c r="E91" i="4"/>
  <c r="B91" i="4"/>
  <c r="E90" i="4"/>
  <c r="B90" i="4"/>
  <c r="E89" i="4"/>
  <c r="B89" i="4"/>
  <c r="E88" i="4"/>
  <c r="B88" i="4"/>
  <c r="E87" i="4"/>
  <c r="B87" i="4"/>
  <c r="E86" i="4"/>
  <c r="B86" i="4"/>
  <c r="E85" i="4"/>
  <c r="B85" i="4"/>
  <c r="E84" i="4"/>
  <c r="B84" i="4"/>
  <c r="E83" i="4"/>
  <c r="B83" i="4"/>
  <c r="E82" i="4"/>
  <c r="B82" i="4"/>
  <c r="E81" i="4"/>
  <c r="B81" i="4"/>
  <c r="E80" i="4"/>
  <c r="B80" i="4"/>
  <c r="E79" i="4"/>
  <c r="B79" i="4"/>
  <c r="E78" i="4"/>
  <c r="B78" i="4"/>
  <c r="E77" i="4"/>
  <c r="B77" i="4"/>
  <c r="E76" i="4"/>
  <c r="B76" i="4"/>
  <c r="E75" i="4"/>
  <c r="B75" i="4"/>
  <c r="E74" i="4"/>
  <c r="B74" i="4"/>
  <c r="E73" i="4"/>
  <c r="B73" i="4"/>
  <c r="E72" i="4"/>
  <c r="B72" i="4"/>
  <c r="E71" i="4"/>
  <c r="B71" i="4"/>
  <c r="E70" i="4"/>
  <c r="B70" i="4"/>
  <c r="E69" i="4"/>
  <c r="B69" i="4"/>
  <c r="E68" i="4"/>
  <c r="B68" i="4"/>
  <c r="E67" i="4"/>
  <c r="B67" i="4"/>
  <c r="E66" i="4"/>
  <c r="B66" i="4"/>
  <c r="E65" i="4"/>
  <c r="B65" i="4"/>
  <c r="E64" i="4"/>
  <c r="B64" i="4"/>
  <c r="E63" i="4"/>
  <c r="B63" i="4"/>
  <c r="E62" i="4"/>
  <c r="B62" i="4"/>
  <c r="E61" i="4"/>
  <c r="B61" i="4"/>
  <c r="E60" i="4"/>
  <c r="B60" i="4"/>
  <c r="E59" i="4"/>
  <c r="B59" i="4"/>
  <c r="E58" i="4"/>
  <c r="B58" i="4"/>
  <c r="E57" i="4"/>
  <c r="B57" i="4"/>
  <c r="E56" i="4"/>
  <c r="B56" i="4"/>
  <c r="E55" i="4"/>
  <c r="B55" i="4"/>
  <c r="E54" i="4"/>
  <c r="B54" i="4"/>
  <c r="E53" i="4"/>
  <c r="B53" i="4"/>
  <c r="E52" i="4"/>
  <c r="B52" i="4"/>
  <c r="E51" i="4"/>
  <c r="B51" i="4"/>
  <c r="E50" i="4"/>
  <c r="B50" i="4"/>
  <c r="E49" i="4"/>
  <c r="B49" i="4"/>
  <c r="E48" i="4"/>
  <c r="B48" i="4"/>
  <c r="E47" i="4"/>
  <c r="B47" i="4"/>
  <c r="E46" i="4"/>
  <c r="B46" i="4"/>
  <c r="E45" i="4"/>
  <c r="B45" i="4"/>
  <c r="E44" i="4"/>
  <c r="B44" i="4"/>
  <c r="E43" i="4"/>
  <c r="B43" i="4"/>
  <c r="E42" i="4"/>
  <c r="B42" i="4"/>
  <c r="E41" i="4"/>
  <c r="B41" i="4"/>
  <c r="E40" i="4"/>
  <c r="B40" i="4"/>
  <c r="E39" i="4"/>
  <c r="B39" i="4"/>
  <c r="E38" i="4"/>
  <c r="B38" i="4"/>
  <c r="E37" i="4"/>
  <c r="B37" i="4"/>
  <c r="E36" i="4"/>
  <c r="B36" i="4"/>
  <c r="E35" i="4"/>
  <c r="B35" i="4"/>
  <c r="E34" i="4"/>
  <c r="B34" i="4"/>
  <c r="E33" i="4"/>
  <c r="B33" i="4"/>
  <c r="E32" i="4"/>
  <c r="B32" i="4"/>
  <c r="E31" i="4"/>
  <c r="B31" i="4"/>
  <c r="E30" i="4"/>
  <c r="B30" i="4"/>
  <c r="E29" i="4"/>
  <c r="B29" i="4"/>
  <c r="E28" i="4"/>
  <c r="B28" i="4"/>
  <c r="E27" i="4"/>
  <c r="B27" i="4"/>
  <c r="E26" i="4"/>
  <c r="B26" i="4"/>
  <c r="E25" i="4"/>
  <c r="B25" i="4"/>
  <c r="E24" i="4"/>
  <c r="B24" i="4"/>
  <c r="E23" i="4"/>
  <c r="B23" i="4"/>
  <c r="E22" i="4"/>
  <c r="B22" i="4"/>
  <c r="E21" i="4"/>
  <c r="B21" i="4"/>
  <c r="E20" i="4"/>
  <c r="B20" i="4"/>
  <c r="E19" i="4"/>
  <c r="B19" i="4"/>
  <c r="E18" i="4"/>
  <c r="B18" i="4"/>
  <c r="E17" i="4"/>
  <c r="B17" i="4"/>
  <c r="E16" i="4"/>
  <c r="B16" i="4"/>
  <c r="E15" i="4"/>
  <c r="B15" i="4"/>
  <c r="E14" i="4"/>
  <c r="B14" i="4"/>
  <c r="E13" i="4"/>
  <c r="B13" i="4"/>
  <c r="E12" i="4"/>
  <c r="B12" i="4"/>
  <c r="E11" i="4"/>
  <c r="B11" i="4"/>
  <c r="E10" i="4"/>
  <c r="B10" i="4"/>
  <c r="E9" i="4"/>
  <c r="B9" i="4"/>
  <c r="I8" i="4"/>
  <c r="H8" i="4"/>
  <c r="G8" i="4"/>
  <c r="B290" i="1"/>
  <c r="B289" i="1"/>
  <c r="B288" i="1"/>
  <c r="B287" i="1"/>
  <c r="B286" i="1"/>
  <c r="B285" i="1"/>
  <c r="B284" i="1"/>
  <c r="B283" i="1"/>
  <c r="B282" i="1"/>
  <c r="B281" i="1"/>
  <c r="B280" i="1"/>
  <c r="B279" i="1"/>
  <c r="B278" i="1"/>
  <c r="B277" i="1"/>
  <c r="B276" i="1"/>
  <c r="B275" i="1"/>
  <c r="B274" i="1"/>
  <c r="B273" i="1"/>
  <c r="B272" i="1"/>
  <c r="B271" i="1"/>
  <c r="B270" i="1"/>
  <c r="B269" i="1"/>
  <c r="B268" i="1"/>
  <c r="B267" i="1"/>
  <c r="B266" i="1"/>
  <c r="B265" i="1"/>
  <c r="B264" i="1"/>
  <c r="B263" i="1"/>
  <c r="B262" i="1"/>
  <c r="B261" i="1"/>
  <c r="B260" i="1"/>
  <c r="B259" i="1"/>
  <c r="B258" i="1"/>
  <c r="B257" i="1"/>
  <c r="B256" i="1"/>
  <c r="B255" i="1"/>
  <c r="B254" i="1"/>
  <c r="B253" i="1"/>
  <c r="B252" i="1"/>
  <c r="B251" i="1"/>
  <c r="B250" i="1"/>
  <c r="B249" i="1"/>
  <c r="B248" i="1"/>
  <c r="B247" i="1"/>
  <c r="B246" i="1"/>
  <c r="B245" i="1"/>
  <c r="B244" i="1"/>
  <c r="B243" i="1"/>
  <c r="B242" i="1"/>
  <c r="B241" i="1"/>
  <c r="B240" i="1"/>
  <c r="B239" i="1"/>
  <c r="B238" i="1"/>
  <c r="B237" i="1"/>
  <c r="B236" i="1"/>
  <c r="B235" i="1"/>
  <c r="B234" i="1"/>
  <c r="B233" i="1"/>
  <c r="B232" i="1"/>
  <c r="B231" i="1"/>
  <c r="B230" i="1"/>
  <c r="B229" i="1"/>
  <c r="B228" i="1"/>
  <c r="B227" i="1"/>
  <c r="B226" i="1"/>
  <c r="B225" i="1"/>
  <c r="B224" i="1"/>
  <c r="B223" i="1"/>
  <c r="B222" i="1"/>
  <c r="B221" i="1"/>
  <c r="B220" i="1"/>
  <c r="B219" i="1"/>
  <c r="B218" i="1"/>
  <c r="B217" i="1"/>
  <c r="B216" i="1"/>
  <c r="B215" i="1"/>
  <c r="B214" i="1"/>
  <c r="B213" i="1"/>
  <c r="B212" i="1"/>
  <c r="B211" i="1"/>
  <c r="B210" i="1"/>
  <c r="B209" i="1"/>
  <c r="B208" i="1"/>
  <c r="B207" i="1"/>
  <c r="B206" i="1"/>
  <c r="B205" i="1"/>
  <c r="B204" i="1"/>
  <c r="B203" i="1"/>
  <c r="B202" i="1"/>
  <c r="B201" i="1"/>
  <c r="B200" i="1"/>
  <c r="B199" i="1"/>
  <c r="B198" i="1"/>
  <c r="B197" i="1"/>
  <c r="B196" i="1"/>
  <c r="B195" i="1"/>
  <c r="B194" i="1"/>
  <c r="B193" i="1"/>
  <c r="B192" i="1"/>
  <c r="B191" i="1"/>
  <c r="B190" i="1"/>
  <c r="B189" i="1"/>
  <c r="B188" i="1"/>
  <c r="B187" i="1"/>
  <c r="B186" i="1"/>
  <c r="B185" i="1"/>
  <c r="B184" i="1"/>
  <c r="B183" i="1"/>
  <c r="B182" i="1"/>
  <c r="B181" i="1"/>
  <c r="B180" i="1"/>
  <c r="B179" i="1"/>
  <c r="B178" i="1"/>
  <c r="B177" i="1"/>
  <c r="B176" i="1"/>
  <c r="B175" i="1"/>
  <c r="B174" i="1"/>
  <c r="B173" i="1"/>
  <c r="B172" i="1"/>
  <c r="B171" i="1"/>
  <c r="B170" i="1"/>
  <c r="B169" i="1"/>
  <c r="B168" i="1"/>
  <c r="B167" i="1"/>
  <c r="B166" i="1"/>
  <c r="B165" i="1"/>
  <c r="B164" i="1"/>
  <c r="B163" i="1"/>
  <c r="B162" i="1"/>
  <c r="B161" i="1"/>
  <c r="B160" i="1"/>
  <c r="B159" i="1"/>
  <c r="B158" i="1"/>
  <c r="B157" i="1"/>
  <c r="B156" i="1"/>
  <c r="B155" i="1"/>
  <c r="B154" i="1"/>
  <c r="B153" i="1"/>
  <c r="B152" i="1"/>
  <c r="B151" i="1"/>
  <c r="B150" i="1"/>
  <c r="B149" i="1"/>
  <c r="B148" i="1"/>
  <c r="B147" i="1"/>
  <c r="B146" i="1"/>
  <c r="B145" i="1"/>
  <c r="B144" i="1"/>
  <c r="B143" i="1"/>
  <c r="B142" i="1"/>
  <c r="B141" i="1"/>
  <c r="B140" i="1"/>
  <c r="B139" i="1"/>
  <c r="B138" i="1"/>
  <c r="B137" i="1"/>
  <c r="B136" i="1"/>
  <c r="B135" i="1"/>
  <c r="B134" i="1"/>
  <c r="B133" i="1"/>
  <c r="B132" i="1"/>
  <c r="B131" i="1"/>
  <c r="B130" i="1"/>
  <c r="B129" i="1"/>
  <c r="B128" i="1"/>
  <c r="B127" i="1"/>
  <c r="B126" i="1"/>
  <c r="B125" i="1"/>
  <c r="B124" i="1"/>
  <c r="B123" i="1"/>
  <c r="B122" i="1"/>
  <c r="B121" i="1"/>
  <c r="B120" i="1"/>
  <c r="B119" i="1"/>
  <c r="B118" i="1"/>
  <c r="B117" i="1"/>
  <c r="B116" i="1"/>
  <c r="B115" i="1"/>
  <c r="B114" i="1"/>
  <c r="B113" i="1"/>
  <c r="B112" i="1"/>
  <c r="B111" i="1"/>
  <c r="B110" i="1"/>
  <c r="B109" i="1"/>
  <c r="B108" i="1"/>
  <c r="B107" i="1"/>
  <c r="B106" i="1"/>
  <c r="B105" i="1"/>
  <c r="B104" i="1"/>
  <c r="B103" i="1"/>
  <c r="B102" i="1"/>
  <c r="B101" i="1"/>
  <c r="B100" i="1"/>
  <c r="B99" i="1"/>
  <c r="B98" i="1"/>
  <c r="B97" i="1"/>
  <c r="B96" i="1"/>
  <c r="B95" i="1"/>
  <c r="B94" i="1"/>
  <c r="B93" i="1"/>
  <c r="B92" i="1"/>
  <c r="B91" i="1"/>
  <c r="B90" i="1"/>
  <c r="B89" i="1"/>
  <c r="B88" i="1"/>
  <c r="B87" i="1"/>
  <c r="B86" i="1"/>
  <c r="B85" i="1"/>
  <c r="B84" i="1"/>
  <c r="B83" i="1"/>
  <c r="B82" i="1"/>
  <c r="B81" i="1"/>
  <c r="B80" i="1"/>
  <c r="B79" i="1"/>
  <c r="B78" i="1"/>
  <c r="B77" i="1"/>
  <c r="B76" i="1"/>
  <c r="B75" i="1"/>
  <c r="B74" i="1"/>
  <c r="B73" i="1"/>
  <c r="B72" i="1"/>
  <c r="B71" i="1"/>
  <c r="B70" i="1"/>
  <c r="B69" i="1"/>
  <c r="B68" i="1"/>
  <c r="B67" i="1"/>
  <c r="B66" i="1"/>
  <c r="B65" i="1"/>
  <c r="B64" i="1"/>
  <c r="B63" i="1"/>
  <c r="B62" i="1"/>
  <c r="B61" i="1"/>
  <c r="B60" i="1"/>
  <c r="B59" i="1"/>
  <c r="B58" i="1"/>
  <c r="B57" i="1"/>
  <c r="B56" i="1"/>
  <c r="B55" i="1"/>
  <c r="B54" i="1"/>
  <c r="B53" i="1"/>
  <c r="B52" i="1"/>
  <c r="B51" i="1"/>
  <c r="B50" i="1"/>
  <c r="B49" i="1"/>
  <c r="B48" i="1"/>
  <c r="B47" i="1"/>
  <c r="B46" i="1"/>
  <c r="B45" i="1"/>
  <c r="B44" i="1"/>
  <c r="B43" i="1"/>
  <c r="B42" i="1"/>
  <c r="B41" i="1"/>
  <c r="B40" i="1"/>
  <c r="B39" i="1"/>
  <c r="B38" i="1"/>
  <c r="B37" i="1"/>
  <c r="B36" i="1"/>
  <c r="B35" i="1"/>
  <c r="B34" i="1"/>
  <c r="B33" i="1"/>
  <c r="B32" i="1"/>
  <c r="B31" i="1"/>
  <c r="B30" i="1"/>
  <c r="B29" i="1"/>
  <c r="B28" i="1"/>
  <c r="B27" i="1"/>
  <c r="B26" i="1"/>
  <c r="B25" i="1"/>
  <c r="B24" i="1"/>
  <c r="B23" i="1"/>
  <c r="B22" i="1"/>
  <c r="B21" i="1"/>
  <c r="B20" i="1"/>
  <c r="B19" i="1"/>
  <c r="B18" i="1"/>
  <c r="B17" i="1"/>
  <c r="B16" i="1"/>
  <c r="B15" i="1"/>
  <c r="B14" i="1"/>
  <c r="B13" i="1"/>
  <c r="B12" i="1"/>
  <c r="B11" i="1"/>
  <c r="B10" i="1"/>
  <c r="B9" i="1"/>
  <c r="B8" i="1"/>
  <c r="B7" i="1"/>
  <c r="B6" i="1"/>
  <c r="B5" i="1"/>
  <c r="B4" i="1"/>
  <c r="B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Kalle</author>
  </authors>
  <commentList>
    <comment ref="D116" authorId="0" shapeId="0" xr:uid="{3AA24754-7616-44DA-99DC-F2ABA0FA3173}">
      <text>
        <r>
          <rPr>
            <b/>
            <sz val="8"/>
            <color indexed="81"/>
            <rFont val="Tahoma"/>
          </rPr>
          <t>Kalle:</t>
        </r>
        <r>
          <rPr>
            <sz val="8"/>
            <color indexed="81"/>
            <rFont val="Tahoma"/>
          </rPr>
          <t xml:space="preserve">
Siit on ära kustutatud, kuna nimi peab olema FW50+kat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Kalle</author>
  </authors>
  <commentList>
    <comment ref="D110" authorId="0" shapeId="0" xr:uid="{86AB3B46-689A-4D81-AF30-450F23841324}">
      <text>
        <r>
          <rPr>
            <b/>
            <sz val="8"/>
            <color indexed="81"/>
            <rFont val="Tahoma"/>
          </rPr>
          <t>Kalle:</t>
        </r>
        <r>
          <rPr>
            <sz val="8"/>
            <color indexed="81"/>
            <rFont val="Tahoma"/>
          </rPr>
          <t xml:space="preserve">
Siit on ära kustutatud, kuna nimi peab olema FW50+kat</t>
        </r>
      </text>
    </comment>
  </commentList>
</comments>
</file>

<file path=xl/sharedStrings.xml><?xml version="1.0" encoding="utf-8"?>
<sst xmlns="http://schemas.openxmlformats.org/spreadsheetml/2006/main" count="2402" uniqueCount="365">
  <si>
    <t>Süsteem</t>
  </si>
  <si>
    <t>Nimetus</t>
  </si>
  <si>
    <t>Schüco</t>
  </si>
  <si>
    <t>materjal</t>
  </si>
  <si>
    <t>OMAHIND</t>
  </si>
  <si>
    <t>Pinnatöötlus</t>
  </si>
  <si>
    <t>RAL 4</t>
  </si>
  <si>
    <t>C - 0 / RV</t>
  </si>
  <si>
    <t>RAL tava</t>
  </si>
  <si>
    <t>Nr</t>
  </si>
  <si>
    <t>Kontroll</t>
  </si>
  <si>
    <t>Nimi</t>
  </si>
  <si>
    <t>Materjal</t>
  </si>
  <si>
    <t>R65</t>
  </si>
  <si>
    <t>üp uks kitsaspr M 11 * 21</t>
  </si>
  <si>
    <t>alu</t>
  </si>
  <si>
    <t>+10 cm laius üp uks kitsaspr M 11 * 21</t>
  </si>
  <si>
    <t>+10 cm kõrgus üp uks kitsaspr M 11 * 21</t>
  </si>
  <si>
    <t>üp uks moodul M 11 * 21</t>
  </si>
  <si>
    <t>+10 cm laius üp uks moodul M 11 * 21</t>
  </si>
  <si>
    <t>+10 cm kõrgus üp uks moodul M 11 * 21</t>
  </si>
  <si>
    <t>üp näpukaitse lisa</t>
  </si>
  <si>
    <t>kp uks kitsaspr M 20 * 21</t>
  </si>
  <si>
    <t>+10 cm laius kp uks kitsaspr M 20 * 21</t>
  </si>
  <si>
    <t>+10 cm kõrgus kp uks kitsaspr M 20 * 21</t>
  </si>
  <si>
    <t>kp uks moodul M 20 * 21</t>
  </si>
  <si>
    <t>+10 cm laius kp uks moodul M 20 * 21</t>
  </si>
  <si>
    <t>+10 cm kõrgus kp uks moodul M 20 * 21</t>
  </si>
  <si>
    <t>kp näpukaitse lisa</t>
  </si>
  <si>
    <t>üp automaatuks M 11 * 21</t>
  </si>
  <si>
    <t>+10 cm laius üp automaatuks M 11 * 21</t>
  </si>
  <si>
    <t>+10 cm kõrgus üp automaatuks M 11 * 21</t>
  </si>
  <si>
    <t>kp automaatuks M 20 * 21</t>
  </si>
  <si>
    <t>+10 cm laius kp automaatuks M 20 * 21</t>
  </si>
  <si>
    <t>+10 cm kõrgus kp automaatuks M 20 * 21</t>
  </si>
  <si>
    <t>L profiil 166 010 m</t>
  </si>
  <si>
    <t>L profiil 166 020 m</t>
  </si>
  <si>
    <t>L profiil 166 030 m</t>
  </si>
  <si>
    <t>T profiil 166 060 m</t>
  </si>
  <si>
    <t>T profiil 166 050 m</t>
  </si>
  <si>
    <t>T profiil 166 070 m</t>
  </si>
  <si>
    <t>L tk</t>
  </si>
  <si>
    <t>T tk</t>
  </si>
  <si>
    <t>flg profiil 166 470 m</t>
  </si>
  <si>
    <t>aken flg L tk</t>
  </si>
  <si>
    <t>flg T profiil 166 510 m</t>
  </si>
  <si>
    <t>aken flg T tk</t>
  </si>
  <si>
    <t>flg profiil 166 480 m</t>
  </si>
  <si>
    <t>flg profiil 166 490 m</t>
  </si>
  <si>
    <t>flg profiil 166 640 m</t>
  </si>
  <si>
    <t>aknasulus kald / pöördavatav</t>
  </si>
  <si>
    <t>aknasulus pöördavatav</t>
  </si>
  <si>
    <t>aknasulus kaldavatav</t>
  </si>
  <si>
    <t>R50N</t>
  </si>
  <si>
    <t>üp automaatuks M 20 * 21</t>
  </si>
  <si>
    <t>L profiil 157 050 m</t>
  </si>
  <si>
    <t>T profiil 157 030 m</t>
  </si>
  <si>
    <t>T profiil 157 060 m</t>
  </si>
  <si>
    <t>T profiil 157 650 m</t>
  </si>
  <si>
    <t>T profiil 157 070 m</t>
  </si>
  <si>
    <t>FirestopII</t>
  </si>
  <si>
    <t>L profiil 152 710 m</t>
  </si>
  <si>
    <t>T profiil 152 700 m</t>
  </si>
  <si>
    <t>FW50+</t>
  </si>
  <si>
    <t>vertikaal 50 mm</t>
  </si>
  <si>
    <t>vertikaal 85 mm</t>
  </si>
  <si>
    <t>vertikaal 105 mm</t>
  </si>
  <si>
    <t>vertikaal 125 mm</t>
  </si>
  <si>
    <t>vertikaal 150 mm</t>
  </si>
  <si>
    <t>vertikaal 175 mm</t>
  </si>
  <si>
    <t>vertikaal 200 mm</t>
  </si>
  <si>
    <t>horisontaal 50 mm</t>
  </si>
  <si>
    <t>horisontaal 85 mm</t>
  </si>
  <si>
    <t>horisontaal 105 mm</t>
  </si>
  <si>
    <t>horisontaal 125 mm</t>
  </si>
  <si>
    <t>horisontaal 150 mm</t>
  </si>
  <si>
    <t>horisontaal 175 mm</t>
  </si>
  <si>
    <t>klaasiruute</t>
  </si>
  <si>
    <t>FW50+kat</t>
  </si>
  <si>
    <t xml:space="preserve">T tk katus </t>
  </si>
  <si>
    <t>SP35000</t>
  </si>
  <si>
    <t>teras</t>
  </si>
  <si>
    <t>L profiil SP 35 021 m</t>
  </si>
  <si>
    <t xml:space="preserve">T profiil SP 35 022 m </t>
  </si>
  <si>
    <t>2 erinevat värvi</t>
  </si>
  <si>
    <t>SP35000E30</t>
  </si>
  <si>
    <t>üp uks kitsaspr M 11 * 21 E30</t>
  </si>
  <si>
    <t>+10 cm laius üp uks kitsaspr M 11 * 21 E30</t>
  </si>
  <si>
    <t>+10 cm kõrgus üp uks kitsaspr M 11 * 21 E30</t>
  </si>
  <si>
    <t>üp uks moodul M 11 * 21 E30</t>
  </si>
  <si>
    <t>+10 cm laius üp uks moodul M 11 * 21 E30</t>
  </si>
  <si>
    <t>+10 cm kõrgus üp uks moodul M 11 * 21 E30</t>
  </si>
  <si>
    <t>L profiil SP 35 021 E30 m</t>
  </si>
  <si>
    <t xml:space="preserve">T profiil SP 35 022 E30 m </t>
  </si>
  <si>
    <t>SP56500</t>
  </si>
  <si>
    <t>L profiil SP 56 521 m</t>
  </si>
  <si>
    <t xml:space="preserve">T profiil SP 56 522 m </t>
  </si>
  <si>
    <t>SP76500</t>
  </si>
  <si>
    <t>L profiil SP 76 521 m</t>
  </si>
  <si>
    <t xml:space="preserve">T profiil SP 76 522 m </t>
  </si>
  <si>
    <t>SP79000</t>
  </si>
  <si>
    <t>L profiil SP 79 021 m</t>
  </si>
  <si>
    <t>T profiil SP 79 022 m</t>
  </si>
  <si>
    <t>SP95000</t>
  </si>
  <si>
    <t>L profiil SP 95 021 m</t>
  </si>
  <si>
    <t>T profiil SP 95 022 m</t>
  </si>
  <si>
    <t>SP95000E30</t>
  </si>
  <si>
    <t>L profiil SP 95 021 E30 m</t>
  </si>
  <si>
    <t xml:space="preserve">T profiil SP 95 022 E30 m </t>
  </si>
  <si>
    <t>SP956500</t>
  </si>
  <si>
    <t>L profiil SP 956 521 m</t>
  </si>
  <si>
    <t>T profiil SP 956 522 m</t>
  </si>
  <si>
    <t>SP976500</t>
  </si>
  <si>
    <t>üp uks kitsaspr M 11 * 21 EI30</t>
  </si>
  <si>
    <t>+10 cm laius üp uks kitsaspr M 11 * 21 EI30</t>
  </si>
  <si>
    <t>+10 cm kõrgus üp uks kitsaspr M 11 * 21 EI30</t>
  </si>
  <si>
    <t>üp uks moodul M 11 * 21 EI30</t>
  </si>
  <si>
    <t>+10 cm laius üp uks moodul M 11 * 21 EI30</t>
  </si>
  <si>
    <t>+10 cm kõrgus üp uks moodul M 11 * 21 EI30</t>
  </si>
  <si>
    <t>L profiil SP 976 521 EI30 m</t>
  </si>
  <si>
    <t>T profiil SP 956 522 EI30 m</t>
  </si>
  <si>
    <t>Valmistus :</t>
  </si>
  <si>
    <t>Jrk.</t>
  </si>
  <si>
    <t>Pinnatöötl.</t>
  </si>
  <si>
    <t>Kogus</t>
  </si>
  <si>
    <t>Otsing_puhas</t>
  </si>
  <si>
    <t>Otsing</t>
  </si>
  <si>
    <t>Systeemid</t>
  </si>
  <si>
    <t>Hind</t>
  </si>
  <si>
    <t>Kuu</t>
  </si>
  <si>
    <t>Päev</t>
  </si>
  <si>
    <t>Staatus</t>
  </si>
  <si>
    <t>Kursus</t>
  </si>
  <si>
    <t>Tunde</t>
  </si>
  <si>
    <t>Inimeste arv</t>
  </si>
  <si>
    <t xml:space="preserve">Makstud </t>
  </si>
  <si>
    <t>Lektor</t>
  </si>
  <si>
    <t>tasu</t>
  </si>
  <si>
    <t>tasu kokku</t>
  </si>
  <si>
    <t>Kulu</t>
  </si>
  <si>
    <t>August</t>
  </si>
  <si>
    <t>22-24</t>
  </si>
  <si>
    <t>tellitud</t>
  </si>
  <si>
    <t>EXCEL</t>
  </si>
  <si>
    <t>Kivi</t>
  </si>
  <si>
    <t>29-30</t>
  </si>
  <si>
    <t>üldine</t>
  </si>
  <si>
    <t>Alg</t>
  </si>
  <si>
    <t>29-31</t>
  </si>
  <si>
    <t>Word</t>
  </si>
  <si>
    <t>31-2</t>
  </si>
  <si>
    <t>Excel</t>
  </si>
  <si>
    <t>September</t>
  </si>
  <si>
    <t>5-7</t>
  </si>
  <si>
    <t>12-13</t>
  </si>
  <si>
    <t>14-16</t>
  </si>
  <si>
    <t>19-20</t>
  </si>
  <si>
    <t>21-22</t>
  </si>
  <si>
    <t>22-23</t>
  </si>
  <si>
    <t>Oktoober</t>
  </si>
  <si>
    <t>24-26</t>
  </si>
  <si>
    <t>24-25</t>
  </si>
  <si>
    <t>26-27</t>
  </si>
  <si>
    <t>26-28</t>
  </si>
  <si>
    <t>November</t>
  </si>
  <si>
    <t>7-9</t>
  </si>
  <si>
    <t>9-11</t>
  </si>
  <si>
    <t>15-18</t>
  </si>
  <si>
    <t>W+E</t>
  </si>
  <si>
    <t>22-25</t>
  </si>
  <si>
    <t>28-30</t>
  </si>
  <si>
    <t>Detsember</t>
  </si>
  <si>
    <t>19-22</t>
  </si>
  <si>
    <t>12-15</t>
  </si>
  <si>
    <t>Leis</t>
  </si>
  <si>
    <t>18-21</t>
  </si>
  <si>
    <t>Quattro</t>
  </si>
  <si>
    <t>16-17</t>
  </si>
  <si>
    <t>TimeLine</t>
  </si>
  <si>
    <t>WP</t>
  </si>
  <si>
    <t>Leitsalu</t>
  </si>
  <si>
    <t xml:space="preserve">26-29 </t>
  </si>
  <si>
    <t>Corel</t>
  </si>
  <si>
    <t>Maksing</t>
  </si>
  <si>
    <t>5-8</t>
  </si>
  <si>
    <t xml:space="preserve">Corel </t>
  </si>
  <si>
    <t>6-7+8</t>
  </si>
  <si>
    <t>Märtin</t>
  </si>
  <si>
    <t>10-14</t>
  </si>
  <si>
    <t>Ex+Acc</t>
  </si>
  <si>
    <t>Access</t>
  </si>
  <si>
    <t>Uulma</t>
  </si>
  <si>
    <t xml:space="preserve">6-7 </t>
  </si>
  <si>
    <t>3-4</t>
  </si>
  <si>
    <t>7-8</t>
  </si>
  <si>
    <t>14-15</t>
  </si>
  <si>
    <t>Tulumaks</t>
  </si>
  <si>
    <t>Maksuvaba</t>
  </si>
  <si>
    <t>Töötuskindlustus</t>
  </si>
  <si>
    <t>Kogumispension</t>
  </si>
  <si>
    <t>Perenimi</t>
  </si>
  <si>
    <t>Eesnimi</t>
  </si>
  <si>
    <t>Palk</t>
  </si>
  <si>
    <t>Preemia</t>
  </si>
  <si>
    <t>Muu tasu</t>
  </si>
  <si>
    <t>Tasu kokku</t>
  </si>
  <si>
    <t>Töötus kindlustus</t>
  </si>
  <si>
    <t>Pension</t>
  </si>
  <si>
    <t>Kätte</t>
  </si>
  <si>
    <t>Kuusk</t>
  </si>
  <si>
    <t>Aadu</t>
  </si>
  <si>
    <t>PK</t>
  </si>
  <si>
    <t>X</t>
  </si>
  <si>
    <t>Kask</t>
  </si>
  <si>
    <t>Eedi</t>
  </si>
  <si>
    <t>KK</t>
  </si>
  <si>
    <t>Mänd</t>
  </si>
  <si>
    <t>Aare</t>
  </si>
  <si>
    <t>Haab</t>
  </si>
  <si>
    <t>Maali</t>
  </si>
  <si>
    <t>Kalle</t>
  </si>
  <si>
    <t>Pärn</t>
  </si>
  <si>
    <t>Margus</t>
  </si>
  <si>
    <t>Mare</t>
  </si>
  <si>
    <t>Sõnajalg</t>
  </si>
  <si>
    <t xml:space="preserve">Torim </t>
  </si>
  <si>
    <t>Eve</t>
  </si>
  <si>
    <t>Luua arvutiklassi kapitaalremondi kalkulatsioon.</t>
  </si>
  <si>
    <t>Kasutusel on 3 grupi tooted, Värvid, Kattematerjalid, Muud tooted. (Võib olla rohkem)</t>
  </si>
  <si>
    <t>Endal otsustada, millised on kulud ja mis on hinnad.</t>
  </si>
  <si>
    <t>Lisada oma tööde hind ja kasum</t>
  </si>
  <si>
    <t>Arvutada juurde k.m</t>
  </si>
  <si>
    <t>Mõelda kuidas on otstarbekas antud tabelit luua, et hiljem oleks võimalus ka gruppide kaupa analüüsida kulusid ja tulusid</t>
  </si>
  <si>
    <t>&lt;/Workbook&gt;</t>
  </si>
  <si>
    <t>&lt;/Worksheet&gt;</t>
  </si>
  <si>
    <t>&lt;/Table&gt;</t>
  </si>
  <si>
    <t>&lt;/Row&gt;</t>
  </si>
  <si>
    <t>&lt;Cell ss:Formula="=RC[-2]-RC[-1]"&gt;&lt;Data ss:Type="Number"&gt;0&lt;/Data&gt;&lt;/Cell&gt;</t>
  </si>
  <si>
    <t>&lt;Data ss:Type="Number"&gt;0&lt;/Data&gt;&lt;/Cell&gt;</t>
  </si>
  <si>
    <t>&lt;Cell ss:Formula="=IF(VLOOKUP(RC[-2],INIMESED!A:B,2,FALSE)=&amp;quot;Täiskasvanu&amp;quot;,R5C2+R6C2,R5C2)"&gt;</t>
  </si>
  <si>
    <t>&lt;Cell ss:Formula="=SUMIF(KULUD!C:C,RC[-1],KULUD!D:D)"&gt;&lt;Data ss:Type="Number"&gt;0&lt;/Data&gt;&lt;/Cell&gt;</t>
  </si>
  <si>
    <t>&lt;Cell ss:Formula="=INIMESED!R2C1"&gt;&lt;Data ss:Type="String"&gt;&lt;/Data&gt;&lt;/Cell&gt;</t>
  </si>
  <si>
    <t>&lt;Row ss:AutoFitHeight="1"&gt;</t>
  </si>
  <si>
    <t>&lt;Cell&gt;&lt;Data ss:Type="String"&gt;Saldo&lt;/Data&gt;&lt;/Cell&gt;</t>
  </si>
  <si>
    <t>&lt;Cell&gt;&lt;Data ss:Type="String"&gt;Peaks maksma&lt;/Data&gt;&lt;/Cell&gt;</t>
  </si>
  <si>
    <t>&lt;Cell&gt;&lt;Data ss:Type="String"&gt;Maksis&lt;/Data&gt;&lt;/Cell&gt;</t>
  </si>
  <si>
    <t>&lt;Cell&gt;&lt;Data ss:Type="String"&gt;Nimi&lt;/Data&gt;&lt;/Cell&gt;</t>
  </si>
  <si>
    <t>&lt;Row&gt;</t>
  </si>
  <si>
    <t>&lt;Row&gt;&lt;/Row&gt;</t>
  </si>
  <si>
    <t>&lt;Cell ss:Formula="=IF(R4C2=0,0,R2C2/R4C2)"&gt;</t>
  </si>
  <si>
    <t>&lt;Cell&gt;&lt;Data ss:Type="String"&gt;Alkoholi osa&lt;/Data&gt;&lt;/Cell&gt;</t>
  </si>
  <si>
    <t>&lt;Cell ss:Formula="=R1C2/R3C2"&gt;</t>
  </si>
  <si>
    <t>&lt;Cell&gt;&lt;Data ss:Type="String"&gt;Tavaline osa&lt;/Data&gt;&lt;/Cell&gt;</t>
  </si>
  <si>
    <t>&lt;Cell ss:Formula="=COUNTIF(INIMESED!B:B,&amp;quot;Täiskasvanu&amp;quot;)"&gt;</t>
  </si>
  <si>
    <t>&lt;Cell&gt;&lt;Data ss:Type="String"&gt;Täiskasvanuid&lt;/Data&gt;&lt;/Cell&gt;</t>
  </si>
  <si>
    <t>&lt;Cell ss:Formula="=COUNTA(INIMESED!A:A)-1"&gt;</t>
  </si>
  <si>
    <t>&lt;Cell&gt;&lt;Data ss:Type="String"&gt;Osalejaid kokku&lt;/Data&gt;&lt;/Cell&gt;</t>
  </si>
  <si>
    <t>&lt;Cell ss:Formula="=SUMIF(KULUD!E:E,&amp;quot;ALKOHOL&amp;quot;,KULUD!D:D)"&gt;</t>
  </si>
  <si>
    <t>&lt;Cell&gt;&lt;Data ss:Type="String"&gt;Kokku ALKOHOL&lt;/Data&gt;&lt;/Cell&gt;</t>
  </si>
  <si>
    <t>&lt;Cell ss:Formula="=SUMIF(KULUD!E:E,&amp;quot;TAVALINE&amp;quot;,KULUD!D:D)"&gt;</t>
  </si>
  <si>
    <t>&lt;Cell&gt;&lt;Data ss:Type="String"&gt;Kokku TAVALINE&lt;/Data&gt;&lt;/Cell&gt;</t>
  </si>
  <si>
    <t>&lt;Table&gt;</t>
  </si>
  <si>
    <t>&lt;Worksheet ss:Name="ARVESTUS"&gt;</t>
  </si>
  <si>
    <t>&lt;Cell&gt;&lt;Data ss:Type="String"&gt;Tüüp&lt;/Data&gt;&lt;/Cell&gt;</t>
  </si>
  <si>
    <t>&lt;Cell&gt;&lt;Data ss:Type="String"&gt;Summa&lt;/Data&gt;&lt;/Cell&gt;</t>
  </si>
  <si>
    <t>&lt;Cell&gt;&lt;Data ss:Type="String"&gt;Maksja&lt;/Data&gt;&lt;/Cell&gt;</t>
  </si>
  <si>
    <t>&lt;Cell&gt;&lt;Data ss:Type="String"&gt;Kirjeldus&lt;/Data&gt;&lt;/Cell&gt;</t>
  </si>
  <si>
    <t>&lt;Cell&gt;&lt;Data ss:Type="String"&gt;Kuupäev&lt;/Data&gt;&lt;/Cell&gt;</t>
  </si>
  <si>
    <t>&lt;Worksheet ss:Name="KULUD"&gt;</t>
  </si>
  <si>
    <t>&lt;Row&gt;&lt;Cell&gt;&lt;Data ss:Type="String"&gt;Laps3&lt;/Data&gt;&lt;/Cell&gt;&lt;Cell&gt;&lt;Data ss:Type="String"&gt;Laps&lt;/Data&gt;&lt;/Cell&gt;&lt;/Row&gt;</t>
  </si>
  <si>
    <t>&lt;Row&gt;&lt;Cell&gt;&lt;Data ss:Type="String"&gt;Laps2&lt;/Data&gt;&lt;/Cell&gt;&lt;Cell&gt;&lt;Data ss:Type="String"&gt;Laps&lt;/Data&gt;&lt;/Cell&gt;&lt;/Row&gt;</t>
  </si>
  <si>
    <t>&lt;Row&gt;&lt;Cell&gt;&lt;Data ss:Type="String"&gt;Laps1&lt;/Data&gt;&lt;/Cell&gt;&lt;Cell&gt;&lt;Data ss:Type="String"&gt;Laps&lt;/Data&gt;&lt;/Cell&gt;&lt;/Row&gt;</t>
  </si>
  <si>
    <t>&lt;Row&gt;&lt;Cell&gt;&lt;Data ss:Type="String"&gt;Liis&lt;/Data&gt;&lt;/Cell&gt;&lt;Cell&gt;&lt;Data ss:Type="String"&gt;Täiskasvanu&lt;/Data&gt;&lt;/Cell&gt;&lt;/Row&gt;</t>
  </si>
  <si>
    <t>&lt;Row&gt;&lt;Cell&gt;&lt;Data ss:Type="String"&gt;Tarmo&lt;/Data&gt;&lt;/Cell&gt;&lt;Cell&gt;&lt;Data ss:Type="String"&gt;Täiskasvanu&lt;/Data&gt;&lt;/Cell&gt;&lt;/Row&gt;</t>
  </si>
  <si>
    <t>&lt;Row&gt;&lt;Cell&gt;&lt;Data ss:Type="String"&gt;Kati&lt;/Data&gt;&lt;/Cell&gt;&lt;Cell&gt;&lt;Data ss:Type="String"&gt;Täiskasvanu&lt;/Data&gt;&lt;/Cell&gt;&lt;/Row&gt;</t>
  </si>
  <si>
    <t>&lt;Row&gt;&lt;Cell&gt;&lt;Data ss:Type="String"&gt;Peeter&lt;/Data&gt;&lt;/Cell&gt;&lt;Cell&gt;&lt;Data ss:Type="String"&gt;Täiskasvanu&lt;/Data&gt;&lt;/Cell&gt;&lt;/Row&gt;</t>
  </si>
  <si>
    <t>&lt;Row&gt;&lt;Cell&gt;&lt;Data ss:Type="String"&gt;Jaan&lt;/Data&gt;&lt;/Cell&gt;&lt;Cell&gt;&lt;Data ss:Type="String"&gt;Täiskasvanu&lt;/Data&gt;&lt;/Cell&gt;&lt;/Row&gt;</t>
  </si>
  <si>
    <t>&lt;Row&gt;&lt;Cell&gt;&lt;Data ss:Type="String"&gt;Mari&lt;/Data&gt;&lt;/Cell&gt;&lt;Cell&gt;&lt;Data ss:Type="String"&gt;Täiskasvanu&lt;/Data&gt;&lt;/Cell&gt;&lt;/Row&gt;</t>
  </si>
  <si>
    <t>&lt;Worksheet ss:Name="INIMESED"&gt;</t>
  </si>
  <si>
    <t xml:space="preserve"> xmlns:ss="urn:schemas-microsoft-com:office:spreadsheet"&gt;</t>
  </si>
  <si>
    <t>&lt;Workbook xmlns="urn:schemas-microsoft-com:office:spreadsheet"</t>
  </si>
  <si>
    <t>&lt;?xml version="1.0"?&gt;</t>
  </si>
  <si>
    <t xml:space="preserve">6 erinevat inimest maksavad ühisürituse jaoks erinevaid kulusid. Lisaks on 3 last. Kulud on vaja jagada võrdselt kõigi vahel. Sealhulhas ka lapsed. Ainus erinevus on et ostetakse ka alkoholi, mida lastele puhul arvesse ei võeta see jagatakse ainult 6 inimese vahel. Kulusid tekib jooksvalt juurde ja jagatakse inimeste vahel siis, kui üritus on läbi. Täiskasvanud maksavad jooksvalt kulusid erinevas mahus ja hiljem on vaja arvestada kes ja kellele kui palju maksma peaks. Soovin exceli tabelit lahendusega: </t>
  </si>
  <si>
    <t>SEVES</t>
  </si>
  <si>
    <t>Jack's New England Clam Chowder</t>
  </si>
  <si>
    <t>SAVEA</t>
  </si>
  <si>
    <t>REGGC</t>
  </si>
  <si>
    <t>PICCO</t>
  </si>
  <si>
    <t>OTTIK</t>
  </si>
  <si>
    <t>LAUGB</t>
  </si>
  <si>
    <t>HUNGO</t>
  </si>
  <si>
    <t>GOURL</t>
  </si>
  <si>
    <t>FRANK</t>
  </si>
  <si>
    <t>FAMIA</t>
  </si>
  <si>
    <t>CACTU</t>
  </si>
  <si>
    <t>BLONP</t>
  </si>
  <si>
    <t>AROUT</t>
  </si>
  <si>
    <t>WILMK</t>
  </si>
  <si>
    <t>Ipoh Coffee</t>
  </si>
  <si>
    <t>WELLI</t>
  </si>
  <si>
    <t>QUICK</t>
  </si>
  <si>
    <t>OLDWO</t>
  </si>
  <si>
    <t>MAISD</t>
  </si>
  <si>
    <t>BERGS</t>
  </si>
  <si>
    <t>ANTON</t>
  </si>
  <si>
    <t>MEREP</t>
  </si>
  <si>
    <t>Grandma's Boysenberry Spread</t>
  </si>
  <si>
    <t>WARTH</t>
  </si>
  <si>
    <t>Gorgonzola Telino</t>
  </si>
  <si>
    <t>WANDK</t>
  </si>
  <si>
    <t>TRADH</t>
  </si>
  <si>
    <t>TORTU</t>
  </si>
  <si>
    <t>RICSU</t>
  </si>
  <si>
    <t>RATTC</t>
  </si>
  <si>
    <t>QUEEN</t>
  </si>
  <si>
    <t>LEHMS</t>
  </si>
  <si>
    <t>HILAA</t>
  </si>
  <si>
    <t>HANAR</t>
  </si>
  <si>
    <t>FOLKO</t>
  </si>
  <si>
    <t>ERNSH</t>
  </si>
  <si>
    <t>BONAP</t>
  </si>
  <si>
    <t>VINET</t>
  </si>
  <si>
    <t>Filo Mix</t>
  </si>
  <si>
    <t>VAFFE</t>
  </si>
  <si>
    <t>RICAR</t>
  </si>
  <si>
    <t>NORTS</t>
  </si>
  <si>
    <t>DUMON</t>
  </si>
  <si>
    <t>THEBI</t>
  </si>
  <si>
    <t>Chef Anton's Gumbo Mix</t>
  </si>
  <si>
    <t>MAGAA</t>
  </si>
  <si>
    <t>Chef Anton's Cajun Seasoning</t>
  </si>
  <si>
    <t>EASTC</t>
  </si>
  <si>
    <t>WOLZA</t>
  </si>
  <si>
    <t>Camembert Pierrot</t>
  </si>
  <si>
    <t>CHOPS</t>
  </si>
  <si>
    <t>BOTTM</t>
  </si>
  <si>
    <t>ANATR</t>
  </si>
  <si>
    <t>TRAIH</t>
  </si>
  <si>
    <t>Boston Crab Meat</t>
  </si>
  <si>
    <t>FRANS</t>
  </si>
  <si>
    <t>Aniseed Syrup</t>
  </si>
  <si>
    <t>ALFKI</t>
  </si>
  <si>
    <t>WHITC</t>
  </si>
  <si>
    <t>Alice Mutton</t>
  </si>
  <si>
    <t>GODOS</t>
  </si>
  <si>
    <t>BOLID</t>
  </si>
  <si>
    <t>Nädala nr</t>
  </si>
  <si>
    <t>Hind 10% lise soodustusega</t>
  </si>
  <si>
    <t>Jeenides</t>
  </si>
  <si>
    <t>Kaup kätte</t>
  </si>
  <si>
    <t>Tarne aeg
tööpäevades</t>
  </si>
  <si>
    <t>Tellimise
kuupäev</t>
  </si>
  <si>
    <t>Ostja</t>
  </si>
  <si>
    <t>Toode</t>
  </si>
  <si>
    <t>Jeeni kurss</t>
  </si>
  <si>
    <t>Klient Anton on ostnud tooteid summas:</t>
  </si>
  <si>
    <t>Soodustuse %</t>
  </si>
  <si>
    <t>II kvartali müügisumma kokku:</t>
  </si>
  <si>
    <t>I kvartali müügisumma kokku:</t>
  </si>
  <si>
    <t>Anton</t>
  </si>
  <si>
    <t>Kogu müügisumma kokku:</t>
  </si>
  <si>
    <t>Ümardus täisarvuni (round)</t>
  </si>
  <si>
    <t>Dollarites</t>
  </si>
  <si>
    <r>
      <t>Ostja</t>
    </r>
    <r>
      <rPr>
        <b/>
        <sz val="11"/>
        <color rgb="FFFFFF00"/>
        <rFont val="Calibri"/>
        <family val="2"/>
      </rPr>
      <t xml:space="preserve"> ????</t>
    </r>
    <r>
      <rPr>
        <b/>
        <sz val="11"/>
        <color indexed="8"/>
        <rFont val="Calibri"/>
        <family val="2"/>
        <charset val="186"/>
      </rPr>
      <t xml:space="preserve"> kokkuvõte</t>
    </r>
  </si>
  <si>
    <t>Juhend:
1. Kujunda tabelis C veerus kuupeävad kujule 02.02.2007 R
2. Arvuta Kaup kätte veergu (E) uus kuupäev tarne aja järgi (D), kuupäev võiks olla vahemikus E-R (Workday)
3. Arvuta G veergu toote hind Jeenides, lisa rahaühik . Kursi arvutamiseks kasuta Dollari kursi lahtrit 
4. H veergu arvuta Jeenides veerust (G) hind 10% soosustusega. Võta toote hinnast 10% ja lahuta see hinnast maha
5. Leia Kaup kätte kuupäevast (E) Nädala nr
6. Arvuta tabeli kokkuvõte: Kogu müügisumma kokku dollarites, arvuta kurss ja ümarda täisarvuni
7. I kvartali müügisumma kokku 
8. II kvartali müügisumma kokku
9. Redigeeri tabelit nii, et kõrvalolev tabel peaks arvutama Antoni ostusumma kokku, koosta valem nii, et nime muutes muutub ka 3. real kliendi nimi (="Text"&amp;valem&amp;"text")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</si>
</sst>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00\ &quot;kr&quot;_-;\-* #,##0.00\ &quot;kr&quot;_-;_-* &quot;-&quot;??\ &quot;kr&quot;_-;_-@_-"/>
    <numFmt numFmtId="166" formatCode="0.0%"/>
    <numFmt numFmtId="167" formatCode="_([$$-409]* #,##0.00_);_([$$-409]* \(#,##0.00\);_([$$-409]* &quot;-&quot;??_);_(@_)"/>
  </numFmts>
  <fonts count="29">
    <font>
      <sz val="11"/>
      <color theme="1"/>
      <name val="Calibri"/>
      <family val="2"/>
      <charset val="186"/>
      <scheme val="minor"/>
    </font>
    <font>
      <b/>
      <sz val="10"/>
      <name val="Arial"/>
      <family val="2"/>
    </font>
    <font>
      <b/>
      <sz val="10"/>
      <color indexed="9"/>
      <name val="Arial"/>
      <charset val="186"/>
    </font>
    <font>
      <b/>
      <sz val="10"/>
      <color indexed="9"/>
      <name val="Arial"/>
      <family val="2"/>
    </font>
    <font>
      <sz val="10"/>
      <color indexed="10"/>
      <name val="Arial"/>
      <family val="2"/>
    </font>
    <font>
      <sz val="10"/>
      <color indexed="12"/>
      <name val="Arial"/>
      <family val="2"/>
    </font>
    <font>
      <sz val="10"/>
      <name val="Arial"/>
      <family val="2"/>
    </font>
    <font>
      <b/>
      <sz val="8"/>
      <color indexed="81"/>
      <name val="Tahoma"/>
    </font>
    <font>
      <sz val="8"/>
      <color indexed="81"/>
      <name val="Tahoma"/>
    </font>
    <font>
      <sz val="10"/>
      <name val="Arial"/>
      <charset val="186"/>
    </font>
    <font>
      <b/>
      <u/>
      <sz val="10"/>
      <name val="Arial"/>
      <family val="2"/>
    </font>
    <font>
      <b/>
      <sz val="10"/>
      <color indexed="10"/>
      <name val="Arial"/>
      <family val="2"/>
    </font>
    <font>
      <sz val="10"/>
      <name val="Arial"/>
      <family val="2"/>
      <charset val="186"/>
    </font>
    <font>
      <b/>
      <i/>
      <sz val="10"/>
      <name val="Arial"/>
      <family val="2"/>
      <charset val="186"/>
    </font>
    <font>
      <sz val="10"/>
      <color indexed="16"/>
      <name val="Arial"/>
      <family val="2"/>
      <charset val="186"/>
    </font>
    <font>
      <b/>
      <sz val="10"/>
      <name val="Arial"/>
      <family val="2"/>
      <charset val="186"/>
    </font>
    <font>
      <sz val="10"/>
      <color indexed="17"/>
      <name val="Arial"/>
      <family val="2"/>
      <charset val="186"/>
    </font>
    <font>
      <b/>
      <sz val="10"/>
      <color indexed="57"/>
      <name val="Arial"/>
      <family val="2"/>
      <charset val="186"/>
    </font>
    <font>
      <sz val="10"/>
      <color indexed="10"/>
      <name val="Arial"/>
      <family val="2"/>
      <charset val="186"/>
    </font>
    <font>
      <sz val="10"/>
      <color indexed="9"/>
      <name val="MS Sans Serif"/>
      <family val="2"/>
      <charset val="186"/>
    </font>
    <font>
      <sz val="13.5"/>
      <name val="Arial"/>
      <family val="2"/>
      <charset val="186"/>
    </font>
    <font>
      <sz val="7"/>
      <name val="Arial"/>
      <family val="2"/>
      <charset val="186"/>
    </font>
    <font>
      <sz val="8"/>
      <name val="Arial"/>
      <family val="2"/>
      <charset val="186"/>
    </font>
    <font>
      <b/>
      <sz val="13.5"/>
      <color indexed="9"/>
      <name val="MS Sans Serif"/>
      <family val="2"/>
    </font>
    <font>
      <sz val="11"/>
      <color rgb="FF000000"/>
      <name val="Calibri"/>
      <family val="2"/>
      <scheme val="minor"/>
    </font>
    <font>
      <sz val="11"/>
      <color indexed="8"/>
      <name val="Calibri"/>
      <family val="2"/>
    </font>
    <font>
      <sz val="11"/>
      <color indexed="9"/>
      <name val="Calibri"/>
      <family val="2"/>
      <charset val="186"/>
    </font>
    <font>
      <b/>
      <sz val="11"/>
      <color indexed="8"/>
      <name val="Calibri"/>
      <family val="2"/>
      <charset val="186"/>
    </font>
    <font>
      <b/>
      <sz val="11"/>
      <color rgb="FFFFFF00"/>
      <name val="Calibri"/>
      <family val="2"/>
    </font>
  </fonts>
  <fills count="8">
    <fill>
      <patternFill patternType="none"/>
    </fill>
    <fill>
      <patternFill patternType="gray125"/>
    </fill>
    <fill>
      <patternFill patternType="solid">
        <fgColor indexed="41"/>
        <bgColor indexed="64"/>
      </patternFill>
    </fill>
    <fill>
      <patternFill patternType="solid">
        <fgColor indexed="8"/>
        <bgColor indexed="64"/>
      </patternFill>
    </fill>
    <fill>
      <patternFill patternType="solid">
        <fgColor indexed="22"/>
        <bgColor indexed="64"/>
      </patternFill>
    </fill>
    <fill>
      <patternFill patternType="solid">
        <fgColor indexed="47"/>
        <bgColor indexed="64"/>
      </patternFill>
    </fill>
    <fill>
      <patternFill patternType="solid">
        <fgColor indexed="60"/>
        <bgColor indexed="60"/>
      </patternFill>
    </fill>
    <fill>
      <patternFill patternType="solid">
        <fgColor rgb="FFFFFF00"/>
        <bgColor indexed="64"/>
      </patternFill>
    </fill>
  </fills>
  <borders count="28">
    <border>
      <left/>
      <right/>
      <top/>
      <bottom/>
      <diagonal/>
    </border>
    <border>
      <left/>
      <right/>
      <top/>
      <bottom style="thin">
        <color indexed="64"/>
      </bottom>
      <diagonal/>
    </border>
    <border>
      <left/>
      <right/>
      <top style="thin">
        <color indexed="64"/>
      </top>
      <bottom style="medium">
        <color indexed="64"/>
      </bottom>
      <diagonal/>
    </border>
    <border>
      <left/>
      <right/>
      <top style="thin">
        <color indexed="64"/>
      </top>
      <bottom style="thin">
        <color indexed="64"/>
      </bottom>
      <diagonal/>
    </border>
    <border>
      <left style="medium">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medium">
        <color indexed="64"/>
      </left>
      <right style="medium">
        <color indexed="9"/>
      </right>
      <top style="medium">
        <color indexed="64"/>
      </top>
      <bottom style="medium">
        <color indexed="9"/>
      </bottom>
      <diagonal/>
    </border>
    <border>
      <left style="medium">
        <color indexed="9"/>
      </left>
      <right style="medium">
        <color indexed="9"/>
      </right>
      <top style="medium">
        <color indexed="64"/>
      </top>
      <bottom style="mediumDashed">
        <color indexed="64"/>
      </bottom>
      <diagonal/>
    </border>
    <border>
      <left style="medium">
        <color indexed="9"/>
      </left>
      <right style="medium">
        <color indexed="9"/>
      </right>
      <top style="medium">
        <color indexed="64"/>
      </top>
      <bottom/>
      <diagonal/>
    </border>
    <border>
      <left style="medium">
        <color indexed="9"/>
      </left>
      <right style="medium">
        <color indexed="64"/>
      </right>
      <top style="medium">
        <color indexed="64"/>
      </top>
      <bottom/>
      <diagonal/>
    </border>
    <border>
      <left style="medium">
        <color indexed="64"/>
      </left>
      <right style="medium">
        <color indexed="9"/>
      </right>
      <top style="medium">
        <color indexed="9"/>
      </top>
      <bottom style="medium">
        <color indexed="9"/>
      </bottom>
      <diagonal/>
    </border>
    <border>
      <left style="medium">
        <color indexed="9"/>
      </left>
      <right/>
      <top style="medium">
        <color indexed="9"/>
      </top>
      <bottom style="medium">
        <color indexed="9"/>
      </bottom>
      <diagonal/>
    </border>
    <border>
      <left style="mediumDashed">
        <color indexed="22"/>
      </left>
      <right style="mediumDashed">
        <color indexed="22"/>
      </right>
      <top style="mediumDashed">
        <color indexed="22"/>
      </top>
      <bottom style="mediumDashed">
        <color indexed="22"/>
      </bottom>
      <diagonal/>
    </border>
    <border>
      <left/>
      <right style="medium">
        <color indexed="64"/>
      </right>
      <top style="mediumDashed">
        <color indexed="22"/>
      </top>
      <bottom style="mediumDashed">
        <color indexed="22"/>
      </bottom>
      <diagonal/>
    </border>
    <border diagonalUp="1" diagonalDown="1">
      <left style="mediumDashed">
        <color indexed="22"/>
      </left>
      <right style="mediumDashed">
        <color indexed="22"/>
      </right>
      <top style="mediumDashed">
        <color indexed="22"/>
      </top>
      <bottom style="mediumDashed">
        <color indexed="22"/>
      </bottom>
      <diagonal style="thin">
        <color indexed="64"/>
      </diagonal>
    </border>
    <border>
      <left style="medium">
        <color indexed="64"/>
      </left>
      <right style="medium">
        <color indexed="9"/>
      </right>
      <top style="medium">
        <color indexed="9"/>
      </top>
      <bottom style="medium">
        <color indexed="64"/>
      </bottom>
      <diagonal/>
    </border>
    <border>
      <left style="medium">
        <color indexed="9"/>
      </left>
      <right/>
      <top style="medium">
        <color indexed="9"/>
      </top>
      <bottom style="medium">
        <color indexed="64"/>
      </bottom>
      <diagonal/>
    </border>
    <border>
      <left style="mediumDashed">
        <color indexed="22"/>
      </left>
      <right style="mediumDashed">
        <color indexed="22"/>
      </right>
      <top style="mediumDashed">
        <color indexed="22"/>
      </top>
      <bottom style="medium">
        <color indexed="64"/>
      </bottom>
      <diagonal/>
    </border>
    <border diagonalUp="1" diagonalDown="1">
      <left style="mediumDashed">
        <color indexed="22"/>
      </left>
      <right style="mediumDashed">
        <color indexed="22"/>
      </right>
      <top style="mediumDashed">
        <color indexed="22"/>
      </top>
      <bottom style="medium">
        <color indexed="64"/>
      </bottom>
      <diagonal style="thin">
        <color indexed="64"/>
      </diagonal>
    </border>
    <border>
      <left/>
      <right style="medium">
        <color indexed="64"/>
      </right>
      <top style="mediumDashed">
        <color indexed="22"/>
      </top>
      <bottom style="medium">
        <color indexed="64"/>
      </bottom>
      <diagonal/>
    </border>
    <border>
      <left/>
      <right/>
      <top/>
      <bottom style="thin">
        <color indexed="2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9" fillId="0" borderId="0"/>
    <xf numFmtId="165" fontId="9" fillId="0" borderId="0" applyFont="0" applyFill="0" applyBorder="0" applyAlignment="0" applyProtection="0"/>
    <xf numFmtId="0" fontId="12" fillId="0" borderId="0"/>
    <xf numFmtId="0" fontId="12" fillId="0" borderId="0"/>
    <xf numFmtId="9" fontId="12" fillId="0" borderId="0" applyFont="0" applyFill="0" applyBorder="0" applyAlignment="0" applyProtection="0"/>
    <xf numFmtId="0" fontId="25" fillId="0" borderId="0"/>
  </cellStyleXfs>
  <cellXfs count="131">
    <xf numFmtId="0" fontId="0" fillId="0" borderId="0" xfId="0"/>
    <xf numFmtId="0" fontId="1" fillId="0" borderId="0" xfId="0" applyFont="1" applyAlignment="1">
      <alignment horizontal="center"/>
    </xf>
    <xf numFmtId="0" fontId="1" fillId="2" borderId="0" xfId="0" applyFont="1" applyFill="1" applyAlignment="1">
      <alignment horizontal="center"/>
    </xf>
    <xf numFmtId="3" fontId="1" fillId="0" borderId="0" xfId="0" applyNumberFormat="1" applyFont="1" applyAlignment="1">
      <alignment horizontal="center"/>
    </xf>
    <xf numFmtId="0" fontId="1" fillId="0" borderId="1" xfId="0" applyFont="1" applyBorder="1" applyAlignment="1">
      <alignment horizontal="center"/>
    </xf>
    <xf numFmtId="3" fontId="1" fillId="0" borderId="1" xfId="0" applyNumberFormat="1" applyFont="1" applyBorder="1" applyAlignment="1">
      <alignment horizontal="center"/>
    </xf>
    <xf numFmtId="0" fontId="1" fillId="0" borderId="2" xfId="0" applyFont="1" applyBorder="1" applyAlignment="1">
      <alignment horizontal="left"/>
    </xf>
    <xf numFmtId="0" fontId="1" fillId="0" borderId="2" xfId="0" applyFont="1" applyBorder="1" applyAlignment="1">
      <alignment horizontal="center"/>
    </xf>
    <xf numFmtId="3" fontId="1" fillId="0" borderId="2" xfId="0" applyNumberFormat="1" applyFont="1" applyBorder="1" applyAlignment="1">
      <alignment horizontal="center"/>
    </xf>
    <xf numFmtId="0" fontId="2" fillId="3" borderId="0" xfId="0" applyFont="1" applyFill="1" applyAlignment="1">
      <alignment horizontal="center"/>
    </xf>
    <xf numFmtId="0" fontId="3" fillId="3" borderId="0" xfId="0" applyFont="1" applyFill="1"/>
    <xf numFmtId="3" fontId="2" fillId="3" borderId="0" xfId="0" applyNumberFormat="1" applyFont="1" applyFill="1" applyAlignment="1">
      <alignment horizontal="center"/>
    </xf>
    <xf numFmtId="0" fontId="0" fillId="0" borderId="1" xfId="0" applyBorder="1"/>
    <xf numFmtId="0" fontId="0" fillId="2" borderId="1" xfId="0" applyFill="1" applyBorder="1"/>
    <xf numFmtId="3" fontId="0" fillId="0" borderId="1" xfId="0" applyNumberFormat="1" applyBorder="1"/>
    <xf numFmtId="0" fontId="0" fillId="0" borderId="0" xfId="0" quotePrefix="1"/>
    <xf numFmtId="3" fontId="0" fillId="0" borderId="0" xfId="0" applyNumberFormat="1"/>
    <xf numFmtId="0" fontId="4" fillId="0" borderId="0" xfId="0" applyFont="1"/>
    <xf numFmtId="3" fontId="4" fillId="0" borderId="0" xfId="0" applyNumberFormat="1" applyFont="1"/>
    <xf numFmtId="0" fontId="4" fillId="0" borderId="0" xfId="0" quotePrefix="1" applyFont="1"/>
    <xf numFmtId="0" fontId="5" fillId="0" borderId="0" xfId="0" applyFont="1"/>
    <xf numFmtId="3" fontId="5" fillId="0" borderId="0" xfId="0" applyNumberFormat="1" applyFont="1"/>
    <xf numFmtId="0" fontId="6" fillId="0" borderId="0" xfId="0" applyFont="1"/>
    <xf numFmtId="3" fontId="6" fillId="0" borderId="0" xfId="0" applyNumberFormat="1" applyFont="1"/>
    <xf numFmtId="0" fontId="6" fillId="0" borderId="0" xfId="0" quotePrefix="1" applyFont="1"/>
    <xf numFmtId="0" fontId="5" fillId="0" borderId="1" xfId="0" applyFont="1" applyBorder="1"/>
    <xf numFmtId="3" fontId="5" fillId="0" borderId="1" xfId="0" applyNumberFormat="1" applyFont="1" applyBorder="1"/>
    <xf numFmtId="0" fontId="6" fillId="0" borderId="1" xfId="0" applyFont="1" applyBorder="1"/>
    <xf numFmtId="0" fontId="0" fillId="0" borderId="3" xfId="0" applyBorder="1"/>
    <xf numFmtId="3" fontId="0" fillId="0" borderId="3" xfId="0" applyNumberFormat="1" applyBorder="1"/>
    <xf numFmtId="0" fontId="4" fillId="0" borderId="1" xfId="0" applyFont="1" applyBorder="1"/>
    <xf numFmtId="3" fontId="4" fillId="0" borderId="1" xfId="0" applyNumberFormat="1" applyFont="1" applyBorder="1"/>
    <xf numFmtId="0" fontId="0" fillId="2" borderId="3" xfId="0" applyFill="1" applyBorder="1"/>
    <xf numFmtId="0" fontId="0" fillId="2" borderId="0" xfId="0" applyFill="1"/>
    <xf numFmtId="164" fontId="4" fillId="0" borderId="0" xfId="0" applyNumberFormat="1" applyFont="1"/>
    <xf numFmtId="3" fontId="0" fillId="5" borderId="0" xfId="0" applyNumberFormat="1" applyFill="1"/>
    <xf numFmtId="0" fontId="1" fillId="0" borderId="0" xfId="0" applyFont="1" applyBorder="1" applyAlignment="1">
      <alignment horizontal="center"/>
    </xf>
    <xf numFmtId="0" fontId="2" fillId="3" borderId="0" xfId="0" applyFont="1" applyFill="1" applyBorder="1" applyAlignment="1">
      <alignment horizontal="center"/>
    </xf>
    <xf numFmtId="0" fontId="0" fillId="0" borderId="0" xfId="0" applyBorder="1"/>
    <xf numFmtId="0" fontId="4" fillId="0" borderId="0" xfId="0" applyFont="1" applyBorder="1"/>
    <xf numFmtId="0" fontId="5" fillId="0" borderId="0" xfId="0" applyFont="1" applyBorder="1"/>
    <xf numFmtId="0" fontId="6" fillId="0" borderId="0" xfId="0" applyFont="1" applyBorder="1"/>
    <xf numFmtId="0" fontId="9" fillId="0" borderId="0" xfId="1"/>
    <xf numFmtId="0" fontId="5" fillId="0" borderId="0" xfId="1" applyFont="1"/>
    <xf numFmtId="0" fontId="9" fillId="5" borderId="0" xfId="1" applyFill="1"/>
    <xf numFmtId="0" fontId="10" fillId="0" borderId="0" xfId="1" applyFont="1"/>
    <xf numFmtId="0" fontId="9" fillId="0" borderId="0" xfId="1" applyProtection="1">
      <protection hidden="1"/>
    </xf>
    <xf numFmtId="0" fontId="11" fillId="0" borderId="0" xfId="1" applyFont="1"/>
    <xf numFmtId="0" fontId="9" fillId="0" borderId="1" xfId="1" applyBorder="1" applyAlignment="1">
      <alignment horizontal="center"/>
    </xf>
    <xf numFmtId="0" fontId="9" fillId="0" borderId="1" xfId="1" applyBorder="1"/>
    <xf numFmtId="0" fontId="9" fillId="5" borderId="1" xfId="1" applyFill="1" applyBorder="1"/>
    <xf numFmtId="0" fontId="9" fillId="0" borderId="0" xfId="1" applyAlignment="1">
      <alignment horizontal="center"/>
    </xf>
    <xf numFmtId="0" fontId="4" fillId="0" borderId="0" xfId="1" applyFont="1"/>
    <xf numFmtId="0" fontId="6" fillId="0" borderId="0" xfId="1" applyFont="1"/>
    <xf numFmtId="0" fontId="9" fillId="0" borderId="0" xfId="1" applyBorder="1" applyAlignment="1">
      <alignment horizontal="center"/>
    </xf>
    <xf numFmtId="0" fontId="9" fillId="0" borderId="0" xfId="1" applyBorder="1"/>
    <xf numFmtId="0" fontId="4" fillId="0" borderId="0" xfId="1" applyFont="1" applyBorder="1"/>
    <xf numFmtId="0" fontId="9" fillId="0" borderId="0" xfId="1" applyFill="1" applyBorder="1"/>
    <xf numFmtId="0" fontId="1" fillId="0" borderId="0" xfId="0" applyFont="1" applyFill="1" applyBorder="1" applyAlignment="1">
      <alignment horizontal="center"/>
    </xf>
    <xf numFmtId="0" fontId="2" fillId="0" borderId="0" xfId="0" applyFont="1" applyFill="1" applyBorder="1" applyAlignment="1">
      <alignment horizontal="center"/>
    </xf>
    <xf numFmtId="0" fontId="0" fillId="0" borderId="0" xfId="0" applyFill="1" applyBorder="1"/>
    <xf numFmtId="0" fontId="4" fillId="0" borderId="0" xfId="0" applyFont="1" applyFill="1" applyBorder="1"/>
    <xf numFmtId="0" fontId="5" fillId="0" borderId="0" xfId="0" applyFont="1" applyFill="1" applyBorder="1"/>
    <xf numFmtId="0" fontId="6" fillId="0" borderId="0" xfId="0" applyFont="1" applyFill="1" applyBorder="1"/>
    <xf numFmtId="0" fontId="13" fillId="4" borderId="0" xfId="3" applyFont="1" applyFill="1" applyAlignment="1">
      <alignment horizontal="left"/>
    </xf>
    <xf numFmtId="0" fontId="13" fillId="4" borderId="0" xfId="3" applyFont="1" applyFill="1" applyAlignment="1">
      <alignment horizontal="center"/>
    </xf>
    <xf numFmtId="0" fontId="13" fillId="4" borderId="0" xfId="3" applyFont="1" applyFill="1" applyAlignment="1">
      <alignment horizontal="center" wrapText="1"/>
    </xf>
    <xf numFmtId="9" fontId="13" fillId="4" borderId="0" xfId="3" applyNumberFormat="1" applyFont="1" applyFill="1" applyAlignment="1">
      <alignment horizontal="center" wrapText="1"/>
    </xf>
    <xf numFmtId="0" fontId="13" fillId="0" borderId="0" xfId="3" applyFont="1"/>
    <xf numFmtId="0" fontId="14" fillId="0" borderId="0" xfId="3" applyFont="1"/>
    <xf numFmtId="0" fontId="12" fillId="0" borderId="0" xfId="3"/>
    <xf numFmtId="0" fontId="15" fillId="0" borderId="0" xfId="3" applyFont="1"/>
    <xf numFmtId="0" fontId="12" fillId="0" borderId="0" xfId="3" applyAlignment="1">
      <alignment horizontal="center"/>
    </xf>
    <xf numFmtId="0" fontId="16" fillId="0" borderId="0" xfId="3" applyFont="1"/>
    <xf numFmtId="1" fontId="12" fillId="0" borderId="0" xfId="3" applyNumberFormat="1"/>
    <xf numFmtId="16" fontId="12" fillId="0" borderId="0" xfId="3" quotePrefix="1" applyNumberFormat="1"/>
    <xf numFmtId="17" fontId="12" fillId="0" borderId="0" xfId="3" quotePrefix="1" applyNumberFormat="1"/>
    <xf numFmtId="0" fontId="17" fillId="0" borderId="0" xfId="3" applyFont="1" applyAlignment="1">
      <alignment horizontal="center"/>
    </xf>
    <xf numFmtId="16" fontId="12" fillId="0" borderId="0" xfId="3" applyNumberFormat="1"/>
    <xf numFmtId="0" fontId="12" fillId="0" borderId="0" xfId="3" quotePrefix="1"/>
    <xf numFmtId="0" fontId="12" fillId="0" borderId="0" xfId="3" quotePrefix="1" applyAlignment="1">
      <alignment horizontal="center"/>
    </xf>
    <xf numFmtId="0" fontId="18" fillId="0" borderId="0" xfId="3" applyFont="1"/>
    <xf numFmtId="0" fontId="19" fillId="3" borderId="4" xfId="4" applyFont="1" applyFill="1" applyBorder="1" applyAlignment="1">
      <alignment horizontal="left" vertical="center" wrapText="1"/>
    </xf>
    <xf numFmtId="9" fontId="12" fillId="0" borderId="5" xfId="4" applyNumberFormat="1" applyBorder="1"/>
    <xf numFmtId="0" fontId="20" fillId="0" borderId="0" xfId="4" applyFont="1"/>
    <xf numFmtId="0" fontId="12" fillId="0" borderId="0" xfId="4"/>
    <xf numFmtId="0" fontId="19" fillId="3" borderId="6" xfId="4" applyFont="1" applyFill="1" applyBorder="1" applyAlignment="1">
      <alignment horizontal="left" vertical="center" wrapText="1"/>
    </xf>
    <xf numFmtId="0" fontId="12" fillId="0" borderId="7" xfId="4" applyBorder="1"/>
    <xf numFmtId="0" fontId="21" fillId="0" borderId="0" xfId="4" applyFont="1" applyAlignment="1">
      <alignment horizontal="center" vertical="center" wrapText="1"/>
    </xf>
    <xf numFmtId="166" fontId="12" fillId="0" borderId="7" xfId="4" applyNumberFormat="1" applyBorder="1"/>
    <xf numFmtId="0" fontId="19" fillId="3" borderId="8" xfId="4" applyFont="1" applyFill="1" applyBorder="1" applyAlignment="1">
      <alignment horizontal="left" vertical="center" wrapText="1"/>
    </xf>
    <xf numFmtId="0" fontId="12" fillId="0" borderId="9" xfId="4" applyBorder="1"/>
    <xf numFmtId="0" fontId="22" fillId="0" borderId="0" xfId="4" applyFont="1"/>
    <xf numFmtId="0" fontId="23" fillId="3" borderId="10" xfId="4" applyFont="1" applyFill="1" applyBorder="1" applyAlignment="1">
      <alignment horizontal="left" vertical="center" wrapText="1"/>
    </xf>
    <xf numFmtId="0" fontId="23" fillId="3" borderId="11" xfId="4" applyFont="1" applyFill="1" applyBorder="1" applyAlignment="1">
      <alignment horizontal="center" vertical="center" wrapText="1"/>
    </xf>
    <xf numFmtId="0" fontId="23" fillId="3" borderId="12" xfId="4" applyFont="1" applyFill="1" applyBorder="1" applyAlignment="1">
      <alignment horizontal="center" vertical="center" wrapText="1"/>
    </xf>
    <xf numFmtId="0" fontId="23" fillId="3" borderId="13" xfId="4" applyFont="1" applyFill="1" applyBorder="1" applyAlignment="1">
      <alignment horizontal="center" vertical="center" wrapText="1"/>
    </xf>
    <xf numFmtId="0" fontId="23" fillId="3" borderId="14" xfId="4" applyFont="1" applyFill="1" applyBorder="1" applyAlignment="1">
      <alignment horizontal="left" vertical="center" wrapText="1"/>
    </xf>
    <xf numFmtId="0" fontId="23" fillId="3" borderId="15" xfId="4" applyFont="1" applyFill="1" applyBorder="1" applyAlignment="1">
      <alignment horizontal="left" vertical="center" wrapText="1"/>
    </xf>
    <xf numFmtId="0" fontId="20" fillId="0" borderId="16" xfId="4" applyFont="1" applyBorder="1"/>
    <xf numFmtId="9" fontId="20" fillId="0" borderId="16" xfId="5" applyFont="1" applyBorder="1"/>
    <xf numFmtId="2" fontId="20" fillId="4" borderId="16" xfId="4" applyNumberFormat="1" applyFont="1" applyFill="1" applyBorder="1"/>
    <xf numFmtId="2" fontId="20" fillId="0" borderId="16" xfId="4" applyNumberFormat="1" applyFont="1" applyBorder="1" applyAlignment="1">
      <alignment horizontal="center"/>
    </xf>
    <xf numFmtId="2" fontId="20" fillId="0" borderId="17" xfId="4" applyNumberFormat="1" applyFont="1" applyBorder="1"/>
    <xf numFmtId="0" fontId="20" fillId="0" borderId="18" xfId="4" applyFont="1" applyBorder="1"/>
    <xf numFmtId="0" fontId="23" fillId="3" borderId="19" xfId="4" applyFont="1" applyFill="1" applyBorder="1" applyAlignment="1">
      <alignment horizontal="left" vertical="center" wrapText="1"/>
    </xf>
    <xf numFmtId="0" fontId="23" fillId="3" borderId="20" xfId="4" applyFont="1" applyFill="1" applyBorder="1" applyAlignment="1">
      <alignment horizontal="left" vertical="center" wrapText="1"/>
    </xf>
    <xf numFmtId="0" fontId="20" fillId="0" borderId="21" xfId="4" applyFont="1" applyBorder="1"/>
    <xf numFmtId="9" fontId="20" fillId="0" borderId="21" xfId="5" applyFont="1" applyBorder="1"/>
    <xf numFmtId="0" fontId="20" fillId="0" borderId="22" xfId="4" applyFont="1" applyBorder="1"/>
    <xf numFmtId="2" fontId="20" fillId="4" borderId="21" xfId="4" applyNumberFormat="1" applyFont="1" applyFill="1" applyBorder="1"/>
    <xf numFmtId="2" fontId="20" fillId="0" borderId="21" xfId="4" applyNumberFormat="1" applyFont="1" applyBorder="1" applyAlignment="1">
      <alignment horizontal="center"/>
    </xf>
    <xf numFmtId="2" fontId="20" fillId="0" borderId="23" xfId="4" applyNumberFormat="1" applyFont="1" applyBorder="1"/>
    <xf numFmtId="0" fontId="24" fillId="0" borderId="0" xfId="0" applyFont="1" applyAlignment="1">
      <alignment wrapText="1"/>
    </xf>
    <xf numFmtId="0" fontId="24" fillId="0" borderId="0" xfId="0" applyFont="1" applyAlignment="1"/>
    <xf numFmtId="0" fontId="25" fillId="0" borderId="0" xfId="6"/>
    <xf numFmtId="0" fontId="25" fillId="0" borderId="0" xfId="6" applyAlignment="1">
      <alignment wrapText="1"/>
    </xf>
    <xf numFmtId="167" fontId="25" fillId="0" borderId="0" xfId="6" applyNumberFormat="1"/>
    <xf numFmtId="14" fontId="25" fillId="0" borderId="0" xfId="6" applyNumberFormat="1"/>
    <xf numFmtId="0" fontId="26" fillId="6" borderId="0" xfId="6" applyFont="1" applyFill="1" applyAlignment="1">
      <alignment wrapText="1"/>
    </xf>
    <xf numFmtId="0" fontId="26" fillId="6" borderId="24" xfId="6" applyFont="1" applyFill="1" applyBorder="1" applyAlignment="1">
      <alignment wrapText="1"/>
    </xf>
    <xf numFmtId="0" fontId="25" fillId="0" borderId="25" xfId="6" applyBorder="1"/>
    <xf numFmtId="0" fontId="25" fillId="0" borderId="25" xfId="6" applyBorder="1" applyAlignment="1">
      <alignment horizontal="right" wrapText="1"/>
    </xf>
    <xf numFmtId="9" fontId="25" fillId="0" borderId="25" xfId="6" applyNumberFormat="1" applyBorder="1"/>
    <xf numFmtId="0" fontId="25" fillId="0" borderId="26" xfId="6" applyBorder="1" applyAlignment="1">
      <alignment horizontal="right"/>
    </xf>
    <xf numFmtId="0" fontId="25" fillId="7" borderId="25" xfId="6" applyFill="1" applyBorder="1"/>
    <xf numFmtId="0" fontId="25" fillId="0" borderId="25" xfId="6" applyBorder="1" applyAlignment="1">
      <alignment wrapText="1"/>
    </xf>
    <xf numFmtId="0" fontId="27" fillId="0" borderId="0" xfId="6" applyFont="1"/>
    <xf numFmtId="0" fontId="25" fillId="0" borderId="27" xfId="6" applyBorder="1" applyAlignment="1">
      <alignment horizontal="left" vertical="top" wrapText="1"/>
    </xf>
    <xf numFmtId="0" fontId="25" fillId="0" borderId="3" xfId="6" applyBorder="1" applyAlignment="1">
      <alignment horizontal="left" vertical="top" wrapText="1"/>
    </xf>
    <xf numFmtId="0" fontId="25" fillId="0" borderId="26" xfId="6" applyBorder="1" applyAlignment="1">
      <alignment horizontal="left" vertical="top" wrapText="1"/>
    </xf>
  </cellXfs>
  <cellStyles count="7">
    <cellStyle name="Currency 2" xfId="2" xr:uid="{9705F3EF-BC8E-487B-B190-43C9A79F6DC8}"/>
    <cellStyle name="Normal" xfId="0" builtinId="0"/>
    <cellStyle name="Normal 2" xfId="1" xr:uid="{9EFD3F42-A705-4292-8BF4-D715048C78CF}"/>
    <cellStyle name="Normal 3" xfId="4" xr:uid="{C0D4519F-6588-49AC-9B1D-3512778B3E54}"/>
    <cellStyle name="Normal 4" xfId="6" xr:uid="{C3973CE5-4EF7-4383-968A-4BEBE80266AD}"/>
    <cellStyle name="Normal_ARUANNE" xfId="3" xr:uid="{D52E6F34-DD2B-406C-80C7-778DBB6CEC27}"/>
    <cellStyle name="Percent 2" xfId="5" xr:uid="{08677E0C-4F66-4F42-941E-4087770084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Irina%20Amitan\Documents\Dokumendid\irina\Sugis_16\Koolitus_2016\Kord_1\paev_1_tehtu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9_05_21/BackUP/Teiste_asjad/Metus/Valmis20/20040412_alu%20teras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L1"/>
      <sheetName val="Müügid"/>
      <sheetName val="Hinnakiri"/>
      <sheetName val="Isikud"/>
      <sheetName val="FunctionIfS "/>
      <sheetName val="YL5"/>
      <sheetName val="Sheet2"/>
      <sheetName val="Isikud_2"/>
      <sheetName val="abi "/>
    </sheetNames>
    <sheetDataSet>
      <sheetData sheetId="0"/>
      <sheetData sheetId="1"/>
      <sheetData sheetId="2"/>
      <sheetData sheetId="3"/>
      <sheetData sheetId="4"/>
      <sheetData sheetId="5"/>
      <sheetData sheetId="6"/>
      <sheetData sheetId="7"/>
      <sheetData sheetId="8">
        <row r="7">
          <cell r="C7" t="str">
            <v>Harjumaa</v>
          </cell>
          <cell r="E7" t="str">
            <v>Kuressaare</v>
          </cell>
        </row>
        <row r="8">
          <cell r="C8" t="str">
            <v>Harjumaa, Harku Vald</v>
          </cell>
          <cell r="E8" t="str">
            <v>Maardu</v>
          </cell>
        </row>
        <row r="9">
          <cell r="C9" t="str">
            <v>Harjumaa, Kuusalu Vald</v>
          </cell>
          <cell r="E9" t="str">
            <v>Narva</v>
          </cell>
        </row>
        <row r="10">
          <cell r="C10" t="str">
            <v>Harjumaa, Saku Alevik</v>
          </cell>
          <cell r="E10" t="str">
            <v>Pärnu</v>
          </cell>
        </row>
        <row r="11">
          <cell r="C11" t="str">
            <v>Harjumaa, Saku Vald</v>
          </cell>
          <cell r="E11" t="str">
            <v>Tallinn</v>
          </cell>
        </row>
        <row r="12">
          <cell r="C12" t="str">
            <v>Harjumaa, Saue Vald</v>
          </cell>
          <cell r="E12" t="str">
            <v>Tartu</v>
          </cell>
        </row>
        <row r="13">
          <cell r="C13" t="str">
            <v>Harjumaa, Viimsi Vald</v>
          </cell>
        </row>
        <row r="14">
          <cell r="C14" t="str">
            <v>Kuressaare</v>
          </cell>
        </row>
        <row r="15">
          <cell r="C15" t="str">
            <v>Maardu</v>
          </cell>
        </row>
        <row r="16">
          <cell r="C16" t="str">
            <v>Narva</v>
          </cell>
        </row>
        <row r="17">
          <cell r="C17" t="str">
            <v>Põlvamaa, Kõlleste Vald</v>
          </cell>
        </row>
        <row r="18">
          <cell r="C18" t="str">
            <v>Pärnu</v>
          </cell>
        </row>
        <row r="19">
          <cell r="C19" t="str">
            <v>Pärnumaa, Audru Vald</v>
          </cell>
        </row>
        <row r="20">
          <cell r="C20" t="str">
            <v>Tallinn</v>
          </cell>
        </row>
        <row r="21">
          <cell r="C21" t="str">
            <v>Tartu</v>
          </cell>
        </row>
        <row r="22">
          <cell r="C22" t="str">
            <v>Tartumaa</v>
          </cell>
        </row>
        <row r="23">
          <cell r="C23" t="str">
            <v>Tartumaa, Luunja Vald</v>
          </cell>
        </row>
        <row r="24">
          <cell r="C24" t="str">
            <v>Viljandimaa, Suure-Jaani Vald</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1"/>
      <sheetName val="b"/>
      <sheetName val="andmetabel"/>
      <sheetName val="koond"/>
      <sheetName val="PAKK EEK"/>
      <sheetName val="PAKK SEK"/>
      <sheetName val="PAKK EUR"/>
      <sheetName val="kokku"/>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Sheet1"/>
    </sheetNames>
    <sheetDataSet>
      <sheetData sheetId="0"/>
      <sheetData sheetId="1"/>
      <sheetData sheetId="2"/>
      <sheetData sheetId="3">
        <row r="8">
          <cell r="C8" t="str">
            <v>Süsteem</v>
          </cell>
          <cell r="D8" t="str">
            <v>Nimi</v>
          </cell>
          <cell r="E8" t="str">
            <v>Kontroll</v>
          </cell>
          <cell r="F8" t="str">
            <v>Materjal</v>
          </cell>
          <cell r="G8" t="str">
            <v>RAL 4</v>
          </cell>
          <cell r="H8" t="str">
            <v>C - 0 / RV</v>
          </cell>
          <cell r="I8" t="str">
            <v>RAL tava</v>
          </cell>
          <cell r="J8" t="str">
            <v>R65uks</v>
          </cell>
          <cell r="K8" t="str">
            <v>R65L</v>
          </cell>
          <cell r="L8" t="str">
            <v>R65T</v>
          </cell>
          <cell r="M8" t="str">
            <v>R65aken</v>
          </cell>
          <cell r="N8" t="str">
            <v>R65akenT</v>
          </cell>
          <cell r="O8" t="str">
            <v>R50Nuks</v>
          </cell>
          <cell r="P8" t="str">
            <v>R50NL</v>
          </cell>
          <cell r="Q8" t="str">
            <v>R50NT</v>
          </cell>
          <cell r="R8" t="str">
            <v>Fireuks</v>
          </cell>
          <cell r="S8" t="str">
            <v>FireL</v>
          </cell>
          <cell r="T8" t="str">
            <v>FireT</v>
          </cell>
          <cell r="U8" t="str">
            <v>Fireaken</v>
          </cell>
          <cell r="V8" t="str">
            <v>FW50+fas_liide</v>
          </cell>
          <cell r="W8" t="str">
            <v>FW50+kat_liide</v>
          </cell>
          <cell r="X8" t="str">
            <v>SP35000uks</v>
          </cell>
          <cell r="Y8" t="str">
            <v>SP35000L</v>
          </cell>
          <cell r="Z8" t="str">
            <v>SP35000T</v>
          </cell>
          <cell r="AA8" t="str">
            <v>SP56765uks</v>
          </cell>
          <cell r="AB8" t="str">
            <v>SP56765L</v>
          </cell>
          <cell r="AC8" t="str">
            <v>SP56765T</v>
          </cell>
          <cell r="AD8" t="str">
            <v>SP79000uks</v>
          </cell>
          <cell r="AE8" t="str">
            <v>SP79000L</v>
          </cell>
          <cell r="AF8" t="str">
            <v>SP79000T</v>
          </cell>
          <cell r="AG8" t="str">
            <v>SP95000uks</v>
          </cell>
          <cell r="AH8" t="str">
            <v>SP95000L</v>
          </cell>
          <cell r="AI8" t="str">
            <v>SP95000T</v>
          </cell>
          <cell r="AJ8" t="str">
            <v>SP956765uks</v>
          </cell>
          <cell r="AK8" t="str">
            <v>SP956765L</v>
          </cell>
          <cell r="AL8" t="str">
            <v>SP956765T</v>
          </cell>
          <cell r="AM8" t="str">
            <v>1Puks suluse sissefreesimine</v>
          </cell>
          <cell r="AN8" t="str">
            <v>2Puks suluse sissefreesimine</v>
          </cell>
          <cell r="AO8" t="str">
            <v>Hinged</v>
          </cell>
          <cell r="AP8" t="str">
            <v>Pinnatöötlusm2</v>
          </cell>
          <cell r="AQ8" t="str">
            <v>Põhiprofiilipinnatöötlus</v>
          </cell>
          <cell r="AR8" t="str">
            <v>Klaasiliistupinnatöötlus</v>
          </cell>
          <cell r="AS8" t="str">
            <v>Põhipofiiliharjamine</v>
          </cell>
          <cell r="AT8" t="str">
            <v>Klaasiliistuharjamine</v>
          </cell>
        </row>
        <row r="9">
          <cell r="C9" t="str">
            <v>R65</v>
          </cell>
          <cell r="D9" t="str">
            <v>üp uks kitsaspr M 11 * 21</v>
          </cell>
          <cell r="E9" t="str">
            <v>R65üp uks kitsaspr M 11 * 21</v>
          </cell>
          <cell r="F9" t="str">
            <v>alu</v>
          </cell>
        </row>
        <row r="10">
          <cell r="C10" t="str">
            <v>R65</v>
          </cell>
          <cell r="D10" t="str">
            <v>+10 cm laius üp uks kitsaspr M 11 * 21</v>
          </cell>
          <cell r="E10" t="str">
            <v>R65+10 cm laius üp uks kitsaspr M 11 * 21</v>
          </cell>
          <cell r="F10" t="str">
            <v>alu</v>
          </cell>
        </row>
        <row r="11">
          <cell r="C11" t="str">
            <v>R65</v>
          </cell>
          <cell r="D11" t="str">
            <v>+10 cm kõrgus üp uks kitsaspr M 11 * 21</v>
          </cell>
          <cell r="E11" t="str">
            <v>R65+10 cm kõrgus üp uks kitsaspr M 11 * 21</v>
          </cell>
          <cell r="F11" t="str">
            <v>alu</v>
          </cell>
        </row>
        <row r="12">
          <cell r="C12" t="str">
            <v>R65</v>
          </cell>
          <cell r="D12" t="str">
            <v>üp uks moodul M 11 * 21</v>
          </cell>
          <cell r="E12" t="str">
            <v>R65üp uks moodul M 11 * 21</v>
          </cell>
          <cell r="F12" t="str">
            <v>alu</v>
          </cell>
        </row>
        <row r="13">
          <cell r="C13" t="str">
            <v>R65</v>
          </cell>
          <cell r="D13" t="str">
            <v>+10 cm laius üp uks moodul M 11 * 21</v>
          </cell>
          <cell r="E13" t="str">
            <v>R65+10 cm laius üp uks moodul M 11 * 21</v>
          </cell>
          <cell r="F13" t="str">
            <v>alu</v>
          </cell>
        </row>
        <row r="14">
          <cell r="C14" t="str">
            <v>R65</v>
          </cell>
          <cell r="D14" t="str">
            <v>+10 cm kõrgus üp uks moodul M 11 * 21</v>
          </cell>
          <cell r="E14" t="str">
            <v>R65+10 cm kõrgus üp uks moodul M 11 * 21</v>
          </cell>
          <cell r="F14" t="str">
            <v>alu</v>
          </cell>
        </row>
        <row r="15">
          <cell r="C15" t="str">
            <v>R65</v>
          </cell>
          <cell r="D15" t="str">
            <v>üp näpukaitse lisa</v>
          </cell>
          <cell r="E15" t="str">
            <v>R65üp näpukaitse lisa</v>
          </cell>
          <cell r="F15" t="str">
            <v>alu</v>
          </cell>
        </row>
        <row r="16">
          <cell r="C16" t="str">
            <v>R65</v>
          </cell>
          <cell r="D16" t="str">
            <v>kp uks kitsaspr M 20 * 21</v>
          </cell>
          <cell r="E16" t="str">
            <v>R65kp uks kitsaspr M 20 * 21</v>
          </cell>
          <cell r="F16" t="str">
            <v>alu</v>
          </cell>
        </row>
        <row r="17">
          <cell r="C17" t="str">
            <v>R65</v>
          </cell>
          <cell r="D17" t="str">
            <v>+10 cm laius kp uks kitsaspr M 20 * 21</v>
          </cell>
          <cell r="E17" t="str">
            <v>R65+10 cm laius kp uks kitsaspr M 20 * 21</v>
          </cell>
          <cell r="F17" t="str">
            <v>alu</v>
          </cell>
        </row>
        <row r="18">
          <cell r="C18" t="str">
            <v>R65</v>
          </cell>
          <cell r="D18" t="str">
            <v>+10 cm kõrgus kp uks kitsaspr M 20 * 21</v>
          </cell>
          <cell r="E18" t="str">
            <v>R65+10 cm kõrgus kp uks kitsaspr M 20 * 21</v>
          </cell>
          <cell r="F18" t="str">
            <v>alu</v>
          </cell>
        </row>
        <row r="19">
          <cell r="C19" t="str">
            <v>R65</v>
          </cell>
          <cell r="D19" t="str">
            <v>kp uks moodul M 20 * 21</v>
          </cell>
          <cell r="E19" t="str">
            <v>R65kp uks moodul M 20 * 21</v>
          </cell>
          <cell r="F19" t="str">
            <v>alu</v>
          </cell>
        </row>
        <row r="20">
          <cell r="C20" t="str">
            <v>R65</v>
          </cell>
          <cell r="D20" t="str">
            <v>+10 cm laius kp uks moodul M 20 * 21</v>
          </cell>
          <cell r="E20" t="str">
            <v>R65+10 cm laius kp uks moodul M 20 * 21</v>
          </cell>
          <cell r="F20" t="str">
            <v>alu</v>
          </cell>
        </row>
        <row r="21">
          <cell r="C21" t="str">
            <v>R65</v>
          </cell>
          <cell r="D21" t="str">
            <v>+10 cm kõrgus kp uks moodul M 20 * 21</v>
          </cell>
          <cell r="E21" t="str">
            <v>R65+10 cm kõrgus kp uks moodul M 20 * 21</v>
          </cell>
          <cell r="F21" t="str">
            <v>alu</v>
          </cell>
        </row>
        <row r="22">
          <cell r="C22" t="str">
            <v>R65</v>
          </cell>
          <cell r="D22" t="str">
            <v>kp näpukaitse lisa</v>
          </cell>
          <cell r="E22" t="str">
            <v>R65kp näpukaitse lisa</v>
          </cell>
          <cell r="F22" t="str">
            <v>alu</v>
          </cell>
        </row>
        <row r="23">
          <cell r="C23" t="str">
            <v>R65</v>
          </cell>
          <cell r="D23" t="str">
            <v>üp automaatuks M 11 * 21</v>
          </cell>
          <cell r="E23" t="str">
            <v>R65üp automaatuks M 11 * 21</v>
          </cell>
          <cell r="F23" t="str">
            <v>alu</v>
          </cell>
        </row>
        <row r="24">
          <cell r="C24" t="str">
            <v>R65</v>
          </cell>
          <cell r="D24" t="str">
            <v>+10 cm laius üp automaatuks M 11 * 21</v>
          </cell>
          <cell r="E24" t="str">
            <v>R65+10 cm laius üp automaatuks M 11 * 21</v>
          </cell>
          <cell r="F24" t="str">
            <v>alu</v>
          </cell>
        </row>
        <row r="25">
          <cell r="C25" t="str">
            <v>R65</v>
          </cell>
          <cell r="D25" t="str">
            <v>+10 cm kõrgus üp automaatuks M 11 * 21</v>
          </cell>
          <cell r="E25" t="str">
            <v>R65+10 cm kõrgus üp automaatuks M 11 * 21</v>
          </cell>
          <cell r="F25" t="str">
            <v>alu</v>
          </cell>
        </row>
        <row r="26">
          <cell r="C26" t="str">
            <v>R65</v>
          </cell>
          <cell r="D26" t="str">
            <v>kp automaatuks M 20 * 21</v>
          </cell>
          <cell r="E26" t="str">
            <v>R65kp automaatuks M 20 * 21</v>
          </cell>
          <cell r="F26" t="str">
            <v>alu</v>
          </cell>
        </row>
        <row r="27">
          <cell r="C27" t="str">
            <v>R65</v>
          </cell>
          <cell r="D27" t="str">
            <v>+10 cm laius kp automaatuks M 20 * 21</v>
          </cell>
          <cell r="E27" t="str">
            <v>R65+10 cm laius kp automaatuks M 20 * 21</v>
          </cell>
          <cell r="F27" t="str">
            <v>alu</v>
          </cell>
        </row>
        <row r="28">
          <cell r="C28" t="str">
            <v>R65</v>
          </cell>
          <cell r="D28" t="str">
            <v>+10 cm kõrgus kp automaatuks M 20 * 21</v>
          </cell>
          <cell r="E28" t="str">
            <v>R65+10 cm kõrgus kp automaatuks M 20 * 21</v>
          </cell>
          <cell r="F28" t="str">
            <v>alu</v>
          </cell>
        </row>
        <row r="29">
          <cell r="C29" t="str">
            <v>R65</v>
          </cell>
          <cell r="D29" t="str">
            <v>L profiil 166 010 m</v>
          </cell>
          <cell r="E29" t="str">
            <v>R65L profiil 166 010 m</v>
          </cell>
          <cell r="F29" t="str">
            <v>alu</v>
          </cell>
        </row>
        <row r="30">
          <cell r="C30" t="str">
            <v>R65</v>
          </cell>
          <cell r="D30" t="str">
            <v>L profiil 166 020 m</v>
          </cell>
          <cell r="E30" t="str">
            <v>R65L profiil 166 020 m</v>
          </cell>
          <cell r="F30" t="str">
            <v>alu</v>
          </cell>
        </row>
        <row r="31">
          <cell r="C31" t="str">
            <v>R65</v>
          </cell>
          <cell r="D31" t="str">
            <v>L profiil 166 030 m</v>
          </cell>
          <cell r="E31" t="str">
            <v>R65L profiil 166 030 m</v>
          </cell>
          <cell r="F31" t="str">
            <v>alu</v>
          </cell>
        </row>
        <row r="32">
          <cell r="C32" t="str">
            <v>R65</v>
          </cell>
          <cell r="D32" t="str">
            <v>T profiil 166 060 m</v>
          </cell>
          <cell r="E32" t="str">
            <v>R65T profiil 166 060 m</v>
          </cell>
          <cell r="F32" t="str">
            <v>alu</v>
          </cell>
        </row>
        <row r="33">
          <cell r="C33" t="str">
            <v>R65</v>
          </cell>
          <cell r="D33" t="str">
            <v>T profiil 166 050 m</v>
          </cell>
          <cell r="E33" t="str">
            <v>R65T profiil 166 050 m</v>
          </cell>
          <cell r="F33" t="str">
            <v>alu</v>
          </cell>
        </row>
        <row r="34">
          <cell r="C34" t="str">
            <v>R65</v>
          </cell>
          <cell r="D34" t="str">
            <v>T profiil 166 070 m</v>
          </cell>
          <cell r="E34" t="str">
            <v>R65T profiil 166 070 m</v>
          </cell>
          <cell r="F34" t="str">
            <v>alu</v>
          </cell>
        </row>
        <row r="35">
          <cell r="C35" t="str">
            <v>R65</v>
          </cell>
          <cell r="D35" t="str">
            <v>L tk</v>
          </cell>
          <cell r="E35" t="str">
            <v>R65L tk</v>
          </cell>
          <cell r="F35" t="str">
            <v>alu</v>
          </cell>
        </row>
        <row r="36">
          <cell r="C36" t="str">
            <v>R65</v>
          </cell>
          <cell r="D36" t="str">
            <v>T tk</v>
          </cell>
          <cell r="E36" t="str">
            <v>R65T tk</v>
          </cell>
          <cell r="F36" t="str">
            <v>alu</v>
          </cell>
        </row>
        <row r="37">
          <cell r="C37" t="str">
            <v>R65</v>
          </cell>
          <cell r="D37" t="str">
            <v>flg profiil 166 470 m</v>
          </cell>
          <cell r="E37" t="str">
            <v>R65flg profiil 166 470 m</v>
          </cell>
          <cell r="F37" t="str">
            <v>alu</v>
          </cell>
        </row>
        <row r="38">
          <cell r="C38" t="str">
            <v>R65</v>
          </cell>
          <cell r="D38" t="str">
            <v>aken flg L tk</v>
          </cell>
          <cell r="E38" t="str">
            <v>R65aken flg L tk</v>
          </cell>
          <cell r="F38" t="str">
            <v>alu</v>
          </cell>
        </row>
        <row r="39">
          <cell r="C39" t="str">
            <v>R65</v>
          </cell>
          <cell r="D39" t="str">
            <v>flg T profiil 166 510 m</v>
          </cell>
          <cell r="E39" t="str">
            <v>R65flg T profiil 166 510 m</v>
          </cell>
          <cell r="F39" t="str">
            <v>alu</v>
          </cell>
        </row>
        <row r="40">
          <cell r="C40" t="str">
            <v>R65</v>
          </cell>
          <cell r="D40" t="str">
            <v>aken flg T tk</v>
          </cell>
          <cell r="E40" t="str">
            <v>R65aken flg T tk</v>
          </cell>
          <cell r="F40" t="str">
            <v>alu</v>
          </cell>
        </row>
        <row r="41">
          <cell r="C41" t="str">
            <v>R65</v>
          </cell>
          <cell r="D41" t="str">
            <v>flg profiil 166 480 m</v>
          </cell>
          <cell r="E41" t="str">
            <v>R65flg profiil 166 480 m</v>
          </cell>
          <cell r="F41" t="str">
            <v>alu</v>
          </cell>
        </row>
        <row r="42">
          <cell r="C42" t="str">
            <v>R65</v>
          </cell>
          <cell r="D42" t="str">
            <v>flg profiil 166 490 m</v>
          </cell>
          <cell r="E42" t="str">
            <v>R65flg profiil 166 490 m</v>
          </cell>
          <cell r="F42" t="str">
            <v>alu</v>
          </cell>
        </row>
        <row r="43">
          <cell r="C43" t="str">
            <v>R65</v>
          </cell>
          <cell r="D43" t="str">
            <v>flg profiil 166 640 m</v>
          </cell>
          <cell r="E43" t="str">
            <v>R65flg profiil 166 640 m</v>
          </cell>
          <cell r="F43" t="str">
            <v>alu</v>
          </cell>
        </row>
        <row r="44">
          <cell r="C44" t="str">
            <v>R65</v>
          </cell>
          <cell r="D44" t="str">
            <v>aknasulus kald / pöördavatav</v>
          </cell>
          <cell r="E44" t="str">
            <v>R65aknasulus kald / pöördavatav</v>
          </cell>
          <cell r="F44" t="str">
            <v>alu</v>
          </cell>
        </row>
        <row r="45">
          <cell r="C45" t="str">
            <v>R65</v>
          </cell>
          <cell r="D45" t="str">
            <v>aknasulus pöördavatav</v>
          </cell>
          <cell r="E45" t="str">
            <v>R65aknasulus pöördavatav</v>
          </cell>
          <cell r="F45" t="str">
            <v>alu</v>
          </cell>
        </row>
        <row r="46">
          <cell r="C46" t="str">
            <v>R65</v>
          </cell>
          <cell r="D46" t="str">
            <v>aknasulus kaldavatav</v>
          </cell>
          <cell r="E46" t="str">
            <v>R65aknasulus kaldavatav</v>
          </cell>
          <cell r="F46" t="str">
            <v>alu</v>
          </cell>
        </row>
        <row r="47">
          <cell r="C47" t="str">
            <v>R50N</v>
          </cell>
          <cell r="D47" t="str">
            <v>üp uks kitsaspr M 11 * 21</v>
          </cell>
          <cell r="E47" t="str">
            <v>R50Nüp uks kitsaspr M 11 * 21</v>
          </cell>
          <cell r="F47" t="str">
            <v>alu</v>
          </cell>
        </row>
        <row r="48">
          <cell r="C48" t="str">
            <v>R50N</v>
          </cell>
          <cell r="D48" t="str">
            <v>+10 cm laius üp uks kitsaspr M 11 * 21</v>
          </cell>
          <cell r="E48" t="str">
            <v>R50N+10 cm laius üp uks kitsaspr M 11 * 21</v>
          </cell>
          <cell r="F48" t="str">
            <v>alu</v>
          </cell>
        </row>
        <row r="49">
          <cell r="C49" t="str">
            <v>R50N</v>
          </cell>
          <cell r="D49" t="str">
            <v>+10 cm kõrgus üp uks kitsaspr M 11 * 21</v>
          </cell>
          <cell r="E49" t="str">
            <v>R50N+10 cm kõrgus üp uks kitsaspr M 11 * 21</v>
          </cell>
          <cell r="F49" t="str">
            <v>alu</v>
          </cell>
        </row>
        <row r="50">
          <cell r="C50" t="str">
            <v>R50N</v>
          </cell>
          <cell r="D50" t="str">
            <v>üp uks moodul M 11 * 21</v>
          </cell>
          <cell r="E50" t="str">
            <v>R50Nüp uks moodul M 11 * 21</v>
          </cell>
          <cell r="F50" t="str">
            <v>alu</v>
          </cell>
        </row>
        <row r="51">
          <cell r="C51" t="str">
            <v>R50N</v>
          </cell>
          <cell r="D51" t="str">
            <v>+10 cm laius üp uks moodul M 11 * 21</v>
          </cell>
          <cell r="E51" t="str">
            <v>R50N+10 cm laius üp uks moodul M 11 * 21</v>
          </cell>
          <cell r="F51" t="str">
            <v>alu</v>
          </cell>
        </row>
        <row r="52">
          <cell r="C52" t="str">
            <v>R50N</v>
          </cell>
          <cell r="D52" t="str">
            <v>+10 cm kõrgus üp uks moodul M 11 * 21</v>
          </cell>
          <cell r="E52" t="str">
            <v>R50N+10 cm kõrgus üp uks moodul M 11 * 21</v>
          </cell>
          <cell r="F52" t="str">
            <v>alu</v>
          </cell>
        </row>
        <row r="53">
          <cell r="C53" t="str">
            <v>R50N</v>
          </cell>
          <cell r="D53" t="str">
            <v>kp uks kitsaspr M 20 * 21</v>
          </cell>
          <cell r="E53" t="str">
            <v>R50Nkp uks kitsaspr M 20 * 21</v>
          </cell>
          <cell r="F53" t="str">
            <v>alu</v>
          </cell>
        </row>
        <row r="54">
          <cell r="C54" t="str">
            <v>R50N</v>
          </cell>
          <cell r="D54" t="str">
            <v>+10 cm laius kp uks kitsaspr M 20 * 21</v>
          </cell>
          <cell r="E54" t="str">
            <v>R50N+10 cm laius kp uks kitsaspr M 20 * 21</v>
          </cell>
          <cell r="F54" t="str">
            <v>alu</v>
          </cell>
        </row>
        <row r="55">
          <cell r="C55" t="str">
            <v>R50N</v>
          </cell>
          <cell r="D55" t="str">
            <v>+10 cm kõrgus kp uks kitsaspr M 20 * 21</v>
          </cell>
          <cell r="E55" t="str">
            <v>R50N+10 cm kõrgus kp uks kitsaspr M 20 * 21</v>
          </cell>
          <cell r="F55" t="str">
            <v>alu</v>
          </cell>
        </row>
        <row r="56">
          <cell r="C56" t="str">
            <v>R50N</v>
          </cell>
          <cell r="D56" t="str">
            <v>kp uks moodul M 20 * 21</v>
          </cell>
          <cell r="E56" t="str">
            <v>R50Nkp uks moodul M 20 * 21</v>
          </cell>
          <cell r="F56" t="str">
            <v>alu</v>
          </cell>
        </row>
        <row r="57">
          <cell r="C57" t="str">
            <v>R50N</v>
          </cell>
          <cell r="D57" t="str">
            <v>+10 cm laius kp uks moodul M 20 * 21</v>
          </cell>
          <cell r="E57" t="str">
            <v>R50N+10 cm laius kp uks moodul M 20 * 21</v>
          </cell>
          <cell r="F57" t="str">
            <v>alu</v>
          </cell>
        </row>
        <row r="58">
          <cell r="C58" t="str">
            <v>R50N</v>
          </cell>
          <cell r="D58" t="str">
            <v>+10 cm kõrgus kp uks moodul M 20 * 21</v>
          </cell>
          <cell r="E58" t="str">
            <v>R50N+10 cm kõrgus kp uks moodul M 20 * 21</v>
          </cell>
          <cell r="F58" t="str">
            <v>alu</v>
          </cell>
        </row>
        <row r="59">
          <cell r="C59" t="str">
            <v>R50N</v>
          </cell>
          <cell r="D59" t="str">
            <v>üp automaatuks M 20 * 21</v>
          </cell>
          <cell r="E59" t="str">
            <v>R50Nüp automaatuks M 20 * 21</v>
          </cell>
          <cell r="F59" t="str">
            <v>alu</v>
          </cell>
        </row>
        <row r="60">
          <cell r="C60" t="str">
            <v>R50N</v>
          </cell>
          <cell r="D60" t="str">
            <v>+10 cm laius üp automaatuks M 11 * 21</v>
          </cell>
          <cell r="E60" t="str">
            <v>R50N+10 cm laius üp automaatuks M 11 * 21</v>
          </cell>
          <cell r="F60" t="str">
            <v>alu</v>
          </cell>
        </row>
        <row r="61">
          <cell r="C61" t="str">
            <v>R50N</v>
          </cell>
          <cell r="D61" t="str">
            <v>+10 cm kõrgus üp automaatuks M 11 * 21</v>
          </cell>
          <cell r="E61" t="str">
            <v>R50N+10 cm kõrgus üp automaatuks M 11 * 21</v>
          </cell>
          <cell r="F61" t="str">
            <v>alu</v>
          </cell>
        </row>
        <row r="62">
          <cell r="C62" t="str">
            <v>R50N</v>
          </cell>
          <cell r="D62" t="str">
            <v>kp automaatuks M 20 * 21</v>
          </cell>
          <cell r="E62" t="str">
            <v>R50Nkp automaatuks M 20 * 21</v>
          </cell>
          <cell r="F62" t="str">
            <v>alu</v>
          </cell>
        </row>
        <row r="63">
          <cell r="C63" t="str">
            <v>R50N</v>
          </cell>
          <cell r="D63" t="str">
            <v>+10 cm laius kp automaatuks M 20 * 21</v>
          </cell>
          <cell r="E63" t="str">
            <v>R50N+10 cm laius kp automaatuks M 20 * 21</v>
          </cell>
          <cell r="F63" t="str">
            <v>alu</v>
          </cell>
        </row>
        <row r="64">
          <cell r="C64" t="str">
            <v>R50N</v>
          </cell>
          <cell r="D64" t="str">
            <v>+10 cm kõrgus kp automaatuks M 20 * 21</v>
          </cell>
          <cell r="E64" t="str">
            <v>R50N+10 cm kõrgus kp automaatuks M 20 * 21</v>
          </cell>
          <cell r="F64" t="str">
            <v>alu</v>
          </cell>
        </row>
        <row r="65">
          <cell r="C65" t="str">
            <v>R50N</v>
          </cell>
          <cell r="D65" t="str">
            <v>L profiil 157 050 m</v>
          </cell>
          <cell r="E65" t="str">
            <v>R50NL profiil 157 050 m</v>
          </cell>
          <cell r="F65" t="str">
            <v>alu</v>
          </cell>
        </row>
        <row r="66">
          <cell r="C66" t="str">
            <v>R50N</v>
          </cell>
          <cell r="D66" t="str">
            <v>T profiil 157 030 m</v>
          </cell>
          <cell r="E66" t="str">
            <v>R50NT profiil 157 030 m</v>
          </cell>
          <cell r="F66" t="str">
            <v>alu</v>
          </cell>
        </row>
        <row r="67">
          <cell r="C67" t="str">
            <v>R50N</v>
          </cell>
          <cell r="D67" t="str">
            <v>T profiil 157 060 m</v>
          </cell>
          <cell r="E67" t="str">
            <v>R50NT profiil 157 060 m</v>
          </cell>
          <cell r="F67" t="str">
            <v>alu</v>
          </cell>
        </row>
        <row r="68">
          <cell r="C68" t="str">
            <v>R50N</v>
          </cell>
          <cell r="D68" t="str">
            <v>T profiil 157 650 m</v>
          </cell>
          <cell r="E68" t="str">
            <v>R50NT profiil 157 650 m</v>
          </cell>
          <cell r="F68" t="str">
            <v>alu</v>
          </cell>
        </row>
        <row r="69">
          <cell r="C69" t="str">
            <v>R50N</v>
          </cell>
          <cell r="D69" t="str">
            <v>T profiil 157 070 m</v>
          </cell>
          <cell r="E69" t="str">
            <v>R50NT profiil 157 070 m</v>
          </cell>
          <cell r="F69" t="str">
            <v>alu</v>
          </cell>
        </row>
        <row r="70">
          <cell r="C70" t="str">
            <v>R50N</v>
          </cell>
          <cell r="D70" t="str">
            <v>L tk</v>
          </cell>
          <cell r="E70" t="str">
            <v>R50NL tk</v>
          </cell>
          <cell r="F70" t="str">
            <v>alu</v>
          </cell>
        </row>
        <row r="71">
          <cell r="C71" t="str">
            <v>R50N</v>
          </cell>
          <cell r="D71" t="str">
            <v>T tk</v>
          </cell>
          <cell r="E71" t="str">
            <v>R50NT tk</v>
          </cell>
          <cell r="F71" t="str">
            <v>alu</v>
          </cell>
        </row>
        <row r="72">
          <cell r="C72" t="str">
            <v>FirestopII</v>
          </cell>
          <cell r="D72" t="str">
            <v>üp uks kitsaspr M 11 * 21</v>
          </cell>
          <cell r="E72" t="str">
            <v>FirestopIIüp uks kitsaspr M 11 * 21</v>
          </cell>
          <cell r="F72" t="str">
            <v>alu</v>
          </cell>
        </row>
        <row r="73">
          <cell r="C73" t="str">
            <v>FirestopII</v>
          </cell>
          <cell r="D73" t="str">
            <v>+10 cm laius üp uks kitsaspr M 11 * 21</v>
          </cell>
          <cell r="E73" t="str">
            <v>FirestopII+10 cm laius üp uks kitsaspr M 11 * 21</v>
          </cell>
          <cell r="F73" t="str">
            <v>alu</v>
          </cell>
        </row>
        <row r="74">
          <cell r="C74" t="str">
            <v>FirestopII</v>
          </cell>
          <cell r="D74" t="str">
            <v>+10 cm kõrgus üp uks kitsaspr M 11 * 21</v>
          </cell>
          <cell r="E74" t="str">
            <v>FirestopII+10 cm kõrgus üp uks kitsaspr M 11 * 21</v>
          </cell>
          <cell r="F74" t="str">
            <v>alu</v>
          </cell>
        </row>
        <row r="75">
          <cell r="C75" t="str">
            <v>FirestopII</v>
          </cell>
          <cell r="D75" t="str">
            <v>üp uks moodul M 11 * 21</v>
          </cell>
          <cell r="E75" t="str">
            <v>FirestopIIüp uks moodul M 11 * 21</v>
          </cell>
          <cell r="F75" t="str">
            <v>alu</v>
          </cell>
        </row>
        <row r="76">
          <cell r="C76" t="str">
            <v>FirestopII</v>
          </cell>
          <cell r="D76" t="str">
            <v>+10 cm laius üp uks moodul M 11 * 21</v>
          </cell>
          <cell r="E76" t="str">
            <v>FirestopII+10 cm laius üp uks moodul M 11 * 21</v>
          </cell>
          <cell r="F76" t="str">
            <v>alu</v>
          </cell>
        </row>
        <row r="77">
          <cell r="C77" t="str">
            <v>FirestopII</v>
          </cell>
          <cell r="D77" t="str">
            <v>+10 cm kõrgus üp uks moodul M 11 * 21</v>
          </cell>
          <cell r="E77" t="str">
            <v>FirestopII+10 cm kõrgus üp uks moodul M 11 * 21</v>
          </cell>
          <cell r="F77" t="str">
            <v>alu</v>
          </cell>
        </row>
        <row r="78">
          <cell r="C78" t="str">
            <v>FirestopII</v>
          </cell>
          <cell r="D78" t="str">
            <v>kp uks kitsaspr M 20 * 21</v>
          </cell>
          <cell r="E78" t="str">
            <v>FirestopIIkp uks kitsaspr M 20 * 21</v>
          </cell>
          <cell r="F78" t="str">
            <v>alu</v>
          </cell>
        </row>
        <row r="79">
          <cell r="C79" t="str">
            <v>FirestopII</v>
          </cell>
          <cell r="D79" t="str">
            <v>+10 cm laius kp uks kitsaspr M 20 * 21</v>
          </cell>
          <cell r="E79" t="str">
            <v>FirestopII+10 cm laius kp uks kitsaspr M 20 * 21</v>
          </cell>
          <cell r="F79" t="str">
            <v>alu</v>
          </cell>
        </row>
        <row r="80">
          <cell r="C80" t="str">
            <v>FirestopII</v>
          </cell>
          <cell r="D80" t="str">
            <v>+10 cm kõrgus kp uks kitsaspr M 20 * 21</v>
          </cell>
          <cell r="E80" t="str">
            <v>FirestopII+10 cm kõrgus kp uks kitsaspr M 20 * 21</v>
          </cell>
          <cell r="F80" t="str">
            <v>alu</v>
          </cell>
        </row>
        <row r="81">
          <cell r="C81" t="str">
            <v>FirestopII</v>
          </cell>
          <cell r="D81" t="str">
            <v>kp uks moodul M 20 * 21</v>
          </cell>
          <cell r="E81" t="str">
            <v>FirestopIIkp uks moodul M 20 * 21</v>
          </cell>
          <cell r="F81" t="str">
            <v>alu</v>
          </cell>
        </row>
        <row r="82">
          <cell r="C82" t="str">
            <v>FirestopII</v>
          </cell>
          <cell r="D82" t="str">
            <v>+10 cm laius kp uks moodul M 20 * 21</v>
          </cell>
          <cell r="E82" t="str">
            <v>FirestopII+10 cm laius kp uks moodul M 20 * 21</v>
          </cell>
          <cell r="F82" t="str">
            <v>alu</v>
          </cell>
        </row>
        <row r="83">
          <cell r="C83" t="str">
            <v>FirestopII</v>
          </cell>
          <cell r="D83" t="str">
            <v>+10 cm kõrgus kp uks moodul M 20 * 21</v>
          </cell>
          <cell r="E83" t="str">
            <v>FirestopII+10 cm kõrgus kp uks moodul M 20 * 21</v>
          </cell>
          <cell r="F83" t="str">
            <v>alu</v>
          </cell>
        </row>
        <row r="84">
          <cell r="C84" t="str">
            <v>FirestopII</v>
          </cell>
          <cell r="D84" t="str">
            <v>L profiil 152 710 m</v>
          </cell>
          <cell r="E84" t="str">
            <v>FirestopIIL profiil 152 710 m</v>
          </cell>
          <cell r="F84" t="str">
            <v>alu</v>
          </cell>
        </row>
        <row r="85">
          <cell r="C85" t="str">
            <v>FirestopII</v>
          </cell>
          <cell r="D85" t="str">
            <v>T profiil 152 700 m</v>
          </cell>
          <cell r="E85" t="str">
            <v>FirestopIIT profiil 152 700 m</v>
          </cell>
          <cell r="F85" t="str">
            <v>alu</v>
          </cell>
        </row>
        <row r="86">
          <cell r="C86" t="str">
            <v>FirestopII</v>
          </cell>
          <cell r="D86" t="str">
            <v>L tk</v>
          </cell>
          <cell r="E86" t="str">
            <v>FirestopIIL tk</v>
          </cell>
          <cell r="F86" t="str">
            <v>alu</v>
          </cell>
        </row>
        <row r="87">
          <cell r="C87" t="str">
            <v>FirestopII</v>
          </cell>
          <cell r="D87" t="str">
            <v>T tk</v>
          </cell>
          <cell r="E87" t="str">
            <v>FirestopIIT tk</v>
          </cell>
          <cell r="F87" t="str">
            <v>alu</v>
          </cell>
        </row>
        <row r="88">
          <cell r="C88" t="str">
            <v>FW50+</v>
          </cell>
          <cell r="D88" t="str">
            <v>vertikaal 50 mm</v>
          </cell>
          <cell r="E88" t="str">
            <v>FW50+vertikaal 50 mm</v>
          </cell>
          <cell r="F88" t="str">
            <v>alu</v>
          </cell>
        </row>
        <row r="89">
          <cell r="C89" t="str">
            <v>FW50+</v>
          </cell>
          <cell r="D89" t="str">
            <v>vertikaal 85 mm</v>
          </cell>
          <cell r="E89" t="str">
            <v>FW50+vertikaal 85 mm</v>
          </cell>
          <cell r="F89" t="str">
            <v>alu</v>
          </cell>
        </row>
        <row r="90">
          <cell r="C90" t="str">
            <v>FW50+</v>
          </cell>
          <cell r="D90" t="str">
            <v>vertikaal 105 mm</v>
          </cell>
          <cell r="E90" t="str">
            <v>FW50+vertikaal 105 mm</v>
          </cell>
          <cell r="F90" t="str">
            <v>alu</v>
          </cell>
        </row>
        <row r="91">
          <cell r="C91" t="str">
            <v>FW50+</v>
          </cell>
          <cell r="D91" t="str">
            <v>vertikaal 125 mm</v>
          </cell>
          <cell r="E91" t="str">
            <v>FW50+vertikaal 125 mm</v>
          </cell>
          <cell r="F91" t="str">
            <v>alu</v>
          </cell>
        </row>
        <row r="92">
          <cell r="C92" t="str">
            <v>FW50+</v>
          </cell>
          <cell r="D92" t="str">
            <v>vertikaal 150 mm</v>
          </cell>
          <cell r="E92" t="str">
            <v>FW50+vertikaal 150 mm</v>
          </cell>
          <cell r="F92" t="str">
            <v>alu</v>
          </cell>
        </row>
        <row r="93">
          <cell r="C93" t="str">
            <v>FW50+</v>
          </cell>
          <cell r="D93" t="str">
            <v>vertikaal 175 mm</v>
          </cell>
          <cell r="E93" t="str">
            <v>FW50+vertikaal 175 mm</v>
          </cell>
          <cell r="F93" t="str">
            <v>alu</v>
          </cell>
        </row>
        <row r="94">
          <cell r="C94" t="str">
            <v>FW50+</v>
          </cell>
          <cell r="D94" t="str">
            <v>vertikaal 200 mm</v>
          </cell>
          <cell r="E94" t="str">
            <v>FW50+vertikaal 200 mm</v>
          </cell>
          <cell r="F94" t="str">
            <v>alu</v>
          </cell>
        </row>
        <row r="95">
          <cell r="C95" t="str">
            <v>FW50+</v>
          </cell>
          <cell r="D95" t="str">
            <v>horisontaal 50 mm</v>
          </cell>
          <cell r="E95" t="str">
            <v>FW50+horisontaal 50 mm</v>
          </cell>
          <cell r="F95" t="str">
            <v>alu</v>
          </cell>
        </row>
        <row r="96">
          <cell r="C96" t="str">
            <v>FW50+</v>
          </cell>
          <cell r="D96" t="str">
            <v>horisontaal 85 mm</v>
          </cell>
          <cell r="E96" t="str">
            <v>FW50+horisontaal 85 mm</v>
          </cell>
          <cell r="F96" t="str">
            <v>alu</v>
          </cell>
        </row>
        <row r="97">
          <cell r="C97" t="str">
            <v>FW50+</v>
          </cell>
          <cell r="D97" t="str">
            <v>horisontaal 105 mm</v>
          </cell>
          <cell r="E97" t="str">
            <v>FW50+horisontaal 105 mm</v>
          </cell>
          <cell r="F97" t="str">
            <v>alu</v>
          </cell>
        </row>
        <row r="98">
          <cell r="C98" t="str">
            <v>FW50+</v>
          </cell>
          <cell r="D98" t="str">
            <v>horisontaal 125 mm</v>
          </cell>
          <cell r="E98" t="str">
            <v>FW50+horisontaal 125 mm</v>
          </cell>
          <cell r="F98" t="str">
            <v>alu</v>
          </cell>
        </row>
        <row r="99">
          <cell r="C99" t="str">
            <v>FW50+</v>
          </cell>
          <cell r="D99" t="str">
            <v>horisontaal 150 mm</v>
          </cell>
          <cell r="E99" t="str">
            <v>FW50+horisontaal 150 mm</v>
          </cell>
          <cell r="F99" t="str">
            <v>alu</v>
          </cell>
        </row>
        <row r="100">
          <cell r="C100" t="str">
            <v>FW50+</v>
          </cell>
          <cell r="D100" t="str">
            <v>horisontaal 175 mm</v>
          </cell>
          <cell r="E100" t="str">
            <v>FW50+horisontaal 175 mm</v>
          </cell>
          <cell r="F100" t="str">
            <v>alu</v>
          </cell>
        </row>
        <row r="101">
          <cell r="C101" t="str">
            <v>FW50+</v>
          </cell>
          <cell r="D101" t="str">
            <v>T tk</v>
          </cell>
          <cell r="E101" t="str">
            <v>FW50+T tk</v>
          </cell>
          <cell r="F101" t="str">
            <v>alu</v>
          </cell>
        </row>
        <row r="102">
          <cell r="C102" t="str">
            <v>FW50+</v>
          </cell>
          <cell r="D102" t="str">
            <v>klaasiruute</v>
          </cell>
          <cell r="E102" t="str">
            <v>FW50+klaasiruute</v>
          </cell>
          <cell r="F102" t="str">
            <v>alu</v>
          </cell>
        </row>
        <row r="103">
          <cell r="C103" t="str">
            <v>FW50+kat</v>
          </cell>
          <cell r="D103" t="str">
            <v>vertikaal 50 mm</v>
          </cell>
          <cell r="E103" t="str">
            <v>FW50+katvertikaal 50 mm</v>
          </cell>
          <cell r="F103" t="str">
            <v>alu</v>
          </cell>
        </row>
        <row r="104">
          <cell r="C104" t="str">
            <v>FW50+kat</v>
          </cell>
          <cell r="D104" t="str">
            <v>vertikaal 85 mm</v>
          </cell>
          <cell r="E104" t="str">
            <v>FW50+katvertikaal 85 mm</v>
          </cell>
          <cell r="F104" t="str">
            <v>alu</v>
          </cell>
        </row>
        <row r="105">
          <cell r="C105" t="str">
            <v>FW50+kat</v>
          </cell>
          <cell r="D105" t="str">
            <v>vertikaal 105 mm</v>
          </cell>
          <cell r="E105" t="str">
            <v>FW50+katvertikaal 105 mm</v>
          </cell>
          <cell r="F105" t="str">
            <v>alu</v>
          </cell>
        </row>
        <row r="106">
          <cell r="C106" t="str">
            <v>FW50+kat</v>
          </cell>
          <cell r="D106" t="str">
            <v>vertikaal 125 mm</v>
          </cell>
          <cell r="E106" t="str">
            <v>FW50+katvertikaal 125 mm</v>
          </cell>
          <cell r="F106" t="str">
            <v>alu</v>
          </cell>
        </row>
        <row r="107">
          <cell r="C107" t="str">
            <v>FW50+kat</v>
          </cell>
          <cell r="D107" t="str">
            <v>vertikaal 150 mm</v>
          </cell>
          <cell r="E107" t="str">
            <v>FW50+katvertikaal 150 mm</v>
          </cell>
          <cell r="F107" t="str">
            <v>alu</v>
          </cell>
        </row>
        <row r="108">
          <cell r="C108" t="str">
            <v>FW50+kat</v>
          </cell>
          <cell r="D108" t="str">
            <v>vertikaal 175 mm</v>
          </cell>
          <cell r="E108" t="str">
            <v>FW50+katvertikaal 175 mm</v>
          </cell>
          <cell r="F108" t="str">
            <v>alu</v>
          </cell>
        </row>
        <row r="109">
          <cell r="C109" t="str">
            <v>FW50+kat</v>
          </cell>
          <cell r="D109" t="str">
            <v>vertikaal 200 mm</v>
          </cell>
          <cell r="E109" t="str">
            <v>FW50+katvertikaal 200 mm</v>
          </cell>
          <cell r="F109" t="str">
            <v>alu</v>
          </cell>
        </row>
        <row r="110">
          <cell r="C110" t="str">
            <v>FW50+kat</v>
          </cell>
          <cell r="D110" t="str">
            <v>horisontaal 50 mm</v>
          </cell>
          <cell r="E110" t="str">
            <v>FW50+kathorisontaal 50 mm</v>
          </cell>
          <cell r="F110" t="str">
            <v>alu</v>
          </cell>
        </row>
        <row r="111">
          <cell r="C111" t="str">
            <v>FW50+kat</v>
          </cell>
          <cell r="D111" t="str">
            <v>horisontaal 85 mm</v>
          </cell>
          <cell r="E111" t="str">
            <v>FW50+kathorisontaal 85 mm</v>
          </cell>
          <cell r="F111" t="str">
            <v>alu</v>
          </cell>
        </row>
        <row r="112">
          <cell r="C112" t="str">
            <v>FW50+kat</v>
          </cell>
          <cell r="D112" t="str">
            <v>horisontaal 105 mm</v>
          </cell>
          <cell r="E112" t="str">
            <v>FW50+kathorisontaal 105 mm</v>
          </cell>
          <cell r="F112" t="str">
            <v>alu</v>
          </cell>
        </row>
        <row r="113">
          <cell r="C113" t="str">
            <v>FW50+kat</v>
          </cell>
          <cell r="D113" t="str">
            <v>horisontaal 125 mm</v>
          </cell>
          <cell r="E113" t="str">
            <v>FW50+kathorisontaal 125 mm</v>
          </cell>
          <cell r="F113" t="str">
            <v>alu</v>
          </cell>
        </row>
        <row r="114">
          <cell r="C114" t="str">
            <v>FW50+kat</v>
          </cell>
          <cell r="D114" t="str">
            <v>horisontaal 150 mm</v>
          </cell>
          <cell r="E114" t="str">
            <v>FW50+kathorisontaal 150 mm</v>
          </cell>
          <cell r="F114" t="str">
            <v>alu</v>
          </cell>
        </row>
        <row r="115">
          <cell r="C115" t="str">
            <v>FW50+kat</v>
          </cell>
          <cell r="D115" t="str">
            <v>horisontaal 175 mm</v>
          </cell>
          <cell r="E115" t="str">
            <v>FW50+kathorisontaal 175 mm</v>
          </cell>
          <cell r="F115" t="str">
            <v>alu</v>
          </cell>
        </row>
        <row r="116">
          <cell r="C116" t="str">
            <v>FW50+kat</v>
          </cell>
          <cell r="D116" t="str">
            <v xml:space="preserve">T tk katus </v>
          </cell>
          <cell r="E116" t="str">
            <v xml:space="preserve">FW50+katT tk katus </v>
          </cell>
          <cell r="F116" t="str">
            <v>alu</v>
          </cell>
        </row>
        <row r="117">
          <cell r="C117" t="str">
            <v>FW50+kat</v>
          </cell>
          <cell r="D117" t="str">
            <v>klaasiruute</v>
          </cell>
          <cell r="E117" t="str">
            <v>FW50+katklaasiruute</v>
          </cell>
          <cell r="F117" t="str">
            <v>alu</v>
          </cell>
        </row>
        <row r="118">
          <cell r="C118" t="str">
            <v>SP35000</v>
          </cell>
          <cell r="D118" t="str">
            <v>üp uks kitsaspr M 11 * 21</v>
          </cell>
          <cell r="E118" t="str">
            <v>SP35000üp uks kitsaspr M 11 * 21</v>
          </cell>
          <cell r="F118" t="str">
            <v>teras</v>
          </cell>
        </row>
        <row r="119">
          <cell r="C119" t="str">
            <v>SP35000</v>
          </cell>
          <cell r="D119" t="str">
            <v>+10 cm laius üp uks kitsaspr M 11 * 21</v>
          </cell>
          <cell r="E119" t="str">
            <v>SP35000+10 cm laius üp uks kitsaspr M 11 * 21</v>
          </cell>
          <cell r="F119" t="str">
            <v>teras</v>
          </cell>
        </row>
        <row r="120">
          <cell r="C120" t="str">
            <v>SP35000</v>
          </cell>
          <cell r="D120" t="str">
            <v>+10 cm kõrgus üp uks kitsaspr M 11 * 21</v>
          </cell>
          <cell r="E120" t="str">
            <v>SP35000+10 cm kõrgus üp uks kitsaspr M 11 * 21</v>
          </cell>
          <cell r="F120" t="str">
            <v>teras</v>
          </cell>
        </row>
        <row r="121">
          <cell r="C121" t="str">
            <v>SP35000</v>
          </cell>
          <cell r="D121" t="str">
            <v>üp uks moodul M 11 * 21</v>
          </cell>
          <cell r="E121" t="str">
            <v>SP35000üp uks moodul M 11 * 21</v>
          </cell>
          <cell r="F121" t="str">
            <v>teras</v>
          </cell>
        </row>
        <row r="122">
          <cell r="C122" t="str">
            <v>SP35000</v>
          </cell>
          <cell r="D122" t="str">
            <v>+10 cm laius üp uks moodul M 11 * 21</v>
          </cell>
          <cell r="E122" t="str">
            <v>SP35000+10 cm laius üp uks moodul M 11 * 21</v>
          </cell>
          <cell r="F122" t="str">
            <v>teras</v>
          </cell>
        </row>
        <row r="123">
          <cell r="C123" t="str">
            <v>SP35000</v>
          </cell>
          <cell r="D123" t="str">
            <v>+10 cm kõrgus üp uks moodul M 11 * 21</v>
          </cell>
          <cell r="E123" t="str">
            <v>SP35000+10 cm kõrgus üp uks moodul M 11 * 21</v>
          </cell>
          <cell r="F123" t="str">
            <v>teras</v>
          </cell>
        </row>
        <row r="124">
          <cell r="C124" t="str">
            <v>SP35000</v>
          </cell>
          <cell r="D124" t="str">
            <v>kp uks kitsaspr M 20 * 21</v>
          </cell>
          <cell r="E124" t="str">
            <v>SP35000kp uks kitsaspr M 20 * 21</v>
          </cell>
          <cell r="F124" t="str">
            <v>teras</v>
          </cell>
        </row>
        <row r="125">
          <cell r="C125" t="str">
            <v>SP35000</v>
          </cell>
          <cell r="D125" t="str">
            <v>+10 cm laius kp uks kitsaspr M 20 * 21</v>
          </cell>
          <cell r="E125" t="str">
            <v>SP35000+10 cm laius kp uks kitsaspr M 20 * 21</v>
          </cell>
          <cell r="F125" t="str">
            <v>teras</v>
          </cell>
        </row>
        <row r="126">
          <cell r="C126" t="str">
            <v>SP35000</v>
          </cell>
          <cell r="D126" t="str">
            <v>+10 cm kõrgus kp uks kitsaspr M 20 * 21</v>
          </cell>
          <cell r="E126" t="str">
            <v>SP35000+10 cm kõrgus kp uks kitsaspr M 20 * 21</v>
          </cell>
          <cell r="F126" t="str">
            <v>teras</v>
          </cell>
        </row>
        <row r="127">
          <cell r="C127" t="str">
            <v>SP35000</v>
          </cell>
          <cell r="D127" t="str">
            <v>kp uks moodul M 20 * 21</v>
          </cell>
          <cell r="E127" t="str">
            <v>SP35000kp uks moodul M 20 * 21</v>
          </cell>
          <cell r="F127" t="str">
            <v>teras</v>
          </cell>
        </row>
        <row r="128">
          <cell r="C128" t="str">
            <v>SP35000</v>
          </cell>
          <cell r="D128" t="str">
            <v>+10 cm laius kp uks moodul M 20 * 21</v>
          </cell>
          <cell r="E128" t="str">
            <v>SP35000+10 cm laius kp uks moodul M 20 * 21</v>
          </cell>
          <cell r="F128" t="str">
            <v>teras</v>
          </cell>
        </row>
        <row r="129">
          <cell r="C129" t="str">
            <v>SP35000</v>
          </cell>
          <cell r="D129" t="str">
            <v>+10 cm kõrgus kp uks moodul M 20 * 21</v>
          </cell>
          <cell r="E129" t="str">
            <v>SP35000+10 cm kõrgus kp uks moodul M 20 * 21</v>
          </cell>
          <cell r="F129" t="str">
            <v>teras</v>
          </cell>
        </row>
        <row r="130">
          <cell r="C130" t="str">
            <v>SP35000</v>
          </cell>
          <cell r="D130" t="str">
            <v>üp näpukaitse lisa</v>
          </cell>
          <cell r="E130" t="str">
            <v>SP35000üp näpukaitse lisa</v>
          </cell>
          <cell r="F130" t="str">
            <v>teras</v>
          </cell>
        </row>
        <row r="131">
          <cell r="C131" t="str">
            <v>SP35000</v>
          </cell>
          <cell r="D131" t="str">
            <v>kp näpukaitse lisa</v>
          </cell>
          <cell r="E131" t="str">
            <v>SP35000kp näpukaitse lisa</v>
          </cell>
          <cell r="F131" t="str">
            <v>teras</v>
          </cell>
        </row>
        <row r="132">
          <cell r="C132" t="str">
            <v>SP35000</v>
          </cell>
          <cell r="D132" t="str">
            <v>L profiil SP 35 021 m</v>
          </cell>
          <cell r="E132" t="str">
            <v>SP35000L profiil SP 35 021 m</v>
          </cell>
          <cell r="F132" t="str">
            <v>teras</v>
          </cell>
        </row>
        <row r="133">
          <cell r="C133" t="str">
            <v>SP35000</v>
          </cell>
          <cell r="D133" t="str">
            <v>L tk</v>
          </cell>
          <cell r="E133" t="str">
            <v>SP35000L tk</v>
          </cell>
          <cell r="F133" t="str">
            <v>teras</v>
          </cell>
        </row>
        <row r="134">
          <cell r="C134" t="str">
            <v>SP35000</v>
          </cell>
          <cell r="D134" t="str">
            <v xml:space="preserve">T profiil SP 35 022 m </v>
          </cell>
          <cell r="E134" t="str">
            <v xml:space="preserve">SP35000T profiil SP 35 022 m </v>
          </cell>
          <cell r="F134" t="str">
            <v>teras</v>
          </cell>
        </row>
        <row r="135">
          <cell r="C135" t="str">
            <v>SP35000</v>
          </cell>
          <cell r="D135" t="str">
            <v>T tk</v>
          </cell>
          <cell r="E135" t="str">
            <v>SP35000T tk</v>
          </cell>
          <cell r="F135" t="str">
            <v>teras</v>
          </cell>
        </row>
        <row r="136">
          <cell r="C136" t="str">
            <v>SP35000</v>
          </cell>
          <cell r="D136" t="str">
            <v>2 erinevat värvi</v>
          </cell>
          <cell r="E136" t="str">
            <v>SP350002 erinevat värvi</v>
          </cell>
          <cell r="F136" t="str">
            <v>teras</v>
          </cell>
        </row>
        <row r="137">
          <cell r="C137" t="str">
            <v>SP35000E30</v>
          </cell>
          <cell r="D137" t="str">
            <v>üp uks kitsaspr M 11 * 21 E30</v>
          </cell>
          <cell r="E137" t="str">
            <v>SP35000E30üp uks kitsaspr M 11 * 21 E30</v>
          </cell>
          <cell r="F137" t="str">
            <v>teras</v>
          </cell>
        </row>
        <row r="138">
          <cell r="C138" t="str">
            <v>SP35000E30</v>
          </cell>
          <cell r="D138" t="str">
            <v>+10 cm laius üp uks kitsaspr M 11 * 21 E30</v>
          </cell>
          <cell r="E138" t="str">
            <v>SP35000E30+10 cm laius üp uks kitsaspr M 11 * 21 E30</v>
          </cell>
          <cell r="F138" t="str">
            <v>teras</v>
          </cell>
        </row>
        <row r="139">
          <cell r="C139" t="str">
            <v>SP35000E30</v>
          </cell>
          <cell r="D139" t="str">
            <v>+10 cm kõrgus üp uks kitsaspr M 11 * 21 E30</v>
          </cell>
          <cell r="E139" t="str">
            <v>SP35000E30+10 cm kõrgus üp uks kitsaspr M 11 * 21 E30</v>
          </cell>
          <cell r="F139" t="str">
            <v>teras</v>
          </cell>
        </row>
        <row r="140">
          <cell r="C140" t="str">
            <v>SP35000E30</v>
          </cell>
          <cell r="D140" t="str">
            <v>üp uks moodul M 11 * 21 E30</v>
          </cell>
          <cell r="E140" t="str">
            <v>SP35000E30üp uks moodul M 11 * 21 E30</v>
          </cell>
          <cell r="F140" t="str">
            <v>teras</v>
          </cell>
        </row>
        <row r="141">
          <cell r="C141" t="str">
            <v>SP35000E30</v>
          </cell>
          <cell r="D141" t="str">
            <v>+10 cm laius üp uks moodul M 11 * 21 E30</v>
          </cell>
          <cell r="E141" t="str">
            <v>SP35000E30+10 cm laius üp uks moodul M 11 * 21 E30</v>
          </cell>
          <cell r="F141" t="str">
            <v>teras</v>
          </cell>
        </row>
        <row r="142">
          <cell r="C142" t="str">
            <v>SP35000E30</v>
          </cell>
          <cell r="D142" t="str">
            <v>+10 cm kõrgus üp uks moodul M 11 * 21 E30</v>
          </cell>
          <cell r="E142" t="str">
            <v>SP35000E30+10 cm kõrgus üp uks moodul M 11 * 21 E30</v>
          </cell>
          <cell r="F142" t="str">
            <v>teras</v>
          </cell>
        </row>
        <row r="143">
          <cell r="C143" t="str">
            <v>SP35000E30</v>
          </cell>
          <cell r="D143" t="str">
            <v>kp uks kitsaspr M 20 * 21</v>
          </cell>
          <cell r="E143" t="str">
            <v>SP35000E30kp uks kitsaspr M 20 * 21</v>
          </cell>
          <cell r="F143" t="str">
            <v>teras</v>
          </cell>
        </row>
        <row r="144">
          <cell r="C144" t="str">
            <v>SP35000E30</v>
          </cell>
          <cell r="D144" t="str">
            <v>+10 cm laius kp uks kitsaspr M 20 * 21</v>
          </cell>
          <cell r="E144" t="str">
            <v>SP35000E30+10 cm laius kp uks kitsaspr M 20 * 21</v>
          </cell>
          <cell r="F144" t="str">
            <v>teras</v>
          </cell>
        </row>
        <row r="145">
          <cell r="C145" t="str">
            <v>SP35000E30</v>
          </cell>
          <cell r="D145" t="str">
            <v>+10 cm kõrgus kp uks kitsaspr M 20 * 21</v>
          </cell>
          <cell r="E145" t="str">
            <v>SP35000E30+10 cm kõrgus kp uks kitsaspr M 20 * 21</v>
          </cell>
          <cell r="F145" t="str">
            <v>teras</v>
          </cell>
        </row>
        <row r="146">
          <cell r="C146" t="str">
            <v>SP35000E30</v>
          </cell>
          <cell r="D146" t="str">
            <v>kp uks moodul M 20 * 21</v>
          </cell>
          <cell r="E146" t="str">
            <v>SP35000E30kp uks moodul M 20 * 21</v>
          </cell>
          <cell r="F146" t="str">
            <v>teras</v>
          </cell>
        </row>
        <row r="147">
          <cell r="C147" t="str">
            <v>SP35000E30</v>
          </cell>
          <cell r="D147" t="str">
            <v>+10 cm laius kp uks moodul M 20 * 21</v>
          </cell>
          <cell r="E147" t="str">
            <v>SP35000E30+10 cm laius kp uks moodul M 20 * 21</v>
          </cell>
          <cell r="F147" t="str">
            <v>teras</v>
          </cell>
        </row>
        <row r="148">
          <cell r="C148" t="str">
            <v>SP35000E30</v>
          </cell>
          <cell r="D148" t="str">
            <v>+10 cm kõrgus kp uks moodul M 20 * 21</v>
          </cell>
          <cell r="E148" t="str">
            <v>SP35000E30+10 cm kõrgus kp uks moodul M 20 * 21</v>
          </cell>
          <cell r="F148" t="str">
            <v>teras</v>
          </cell>
        </row>
        <row r="149">
          <cell r="C149" t="str">
            <v>SP35000E30</v>
          </cell>
          <cell r="D149" t="str">
            <v>üp näpukaitse lisa</v>
          </cell>
          <cell r="E149" t="str">
            <v>SP35000E30üp näpukaitse lisa</v>
          </cell>
          <cell r="F149" t="str">
            <v>teras</v>
          </cell>
        </row>
        <row r="150">
          <cell r="C150" t="str">
            <v>SP35000E30</v>
          </cell>
          <cell r="D150" t="str">
            <v>kp näpukaitse lisa</v>
          </cell>
          <cell r="E150" t="str">
            <v>SP35000E30kp näpukaitse lisa</v>
          </cell>
          <cell r="F150" t="str">
            <v>teras</v>
          </cell>
        </row>
        <row r="151">
          <cell r="C151" t="str">
            <v>SP35000E30</v>
          </cell>
          <cell r="D151" t="str">
            <v>L profiil SP 35 021 E30 m</v>
          </cell>
          <cell r="E151" t="str">
            <v>SP35000E30L profiil SP 35 021 E30 m</v>
          </cell>
          <cell r="F151" t="str">
            <v>teras</v>
          </cell>
        </row>
        <row r="152">
          <cell r="C152" t="str">
            <v>SP35000E30</v>
          </cell>
          <cell r="D152" t="str">
            <v>L tk</v>
          </cell>
          <cell r="E152" t="str">
            <v>SP35000E30L tk</v>
          </cell>
          <cell r="F152" t="str">
            <v>teras</v>
          </cell>
        </row>
        <row r="153">
          <cell r="C153" t="str">
            <v>SP35000E30</v>
          </cell>
          <cell r="D153" t="str">
            <v xml:space="preserve">T profiil SP 35 022 E30 m </v>
          </cell>
          <cell r="E153" t="str">
            <v xml:space="preserve">SP35000E30T profiil SP 35 022 E30 m </v>
          </cell>
          <cell r="F153" t="str">
            <v>teras</v>
          </cell>
        </row>
        <row r="154">
          <cell r="C154" t="str">
            <v>SP35000E30</v>
          </cell>
          <cell r="D154" t="str">
            <v>T tk</v>
          </cell>
          <cell r="E154" t="str">
            <v>SP35000E30T tk</v>
          </cell>
          <cell r="F154" t="str">
            <v>teras</v>
          </cell>
        </row>
        <row r="155">
          <cell r="C155" t="str">
            <v>SP35000E30</v>
          </cell>
          <cell r="D155" t="str">
            <v>2 erinevat värvi</v>
          </cell>
          <cell r="E155" t="str">
            <v>SP35000E302 erinevat värvi</v>
          </cell>
          <cell r="F155" t="str">
            <v>teras</v>
          </cell>
        </row>
        <row r="156">
          <cell r="C156" t="str">
            <v>SP35000E30</v>
          </cell>
          <cell r="E156" t="str">
            <v>SP35000E30</v>
          </cell>
          <cell r="F156" t="str">
            <v>teras</v>
          </cell>
        </row>
        <row r="157">
          <cell r="C157" t="str">
            <v>SP35000E30</v>
          </cell>
          <cell r="E157" t="str">
            <v>SP35000E30</v>
          </cell>
          <cell r="F157" t="str">
            <v>teras</v>
          </cell>
        </row>
        <row r="158">
          <cell r="C158" t="str">
            <v>SP56500</v>
          </cell>
          <cell r="D158" t="str">
            <v>üp uks kitsaspr M 11 * 21</v>
          </cell>
          <cell r="E158" t="str">
            <v>SP56500üp uks kitsaspr M 11 * 21</v>
          </cell>
          <cell r="F158" t="str">
            <v>teras</v>
          </cell>
        </row>
        <row r="159">
          <cell r="C159" t="str">
            <v>SP56500</v>
          </cell>
          <cell r="D159" t="str">
            <v>+10 cm laius üp uks kitsaspr M 11 * 21</v>
          </cell>
          <cell r="E159" t="str">
            <v>SP56500+10 cm laius üp uks kitsaspr M 11 * 21</v>
          </cell>
          <cell r="F159" t="str">
            <v>teras</v>
          </cell>
        </row>
        <row r="160">
          <cell r="C160" t="str">
            <v>SP56500</v>
          </cell>
          <cell r="D160" t="str">
            <v>+10 cm kõrgus üp uks kitsaspr M 11 * 21</v>
          </cell>
          <cell r="E160" t="str">
            <v>SP56500+10 cm kõrgus üp uks kitsaspr M 11 * 21</v>
          </cell>
          <cell r="F160" t="str">
            <v>teras</v>
          </cell>
        </row>
        <row r="161">
          <cell r="C161" t="str">
            <v>SP56500</v>
          </cell>
          <cell r="D161" t="str">
            <v>üp uks moodul M 11 * 21</v>
          </cell>
          <cell r="E161" t="str">
            <v>SP56500üp uks moodul M 11 * 21</v>
          </cell>
          <cell r="F161" t="str">
            <v>teras</v>
          </cell>
        </row>
        <row r="162">
          <cell r="C162" t="str">
            <v>SP56500</v>
          </cell>
          <cell r="D162" t="str">
            <v>+10 cm laius üp uks moodul M 11 * 21</v>
          </cell>
          <cell r="E162" t="str">
            <v>SP56500+10 cm laius üp uks moodul M 11 * 21</v>
          </cell>
          <cell r="F162" t="str">
            <v>teras</v>
          </cell>
        </row>
        <row r="163">
          <cell r="C163" t="str">
            <v>SP56500</v>
          </cell>
          <cell r="D163" t="str">
            <v>+10 cm kõrgus üp uks moodul M 11 * 21</v>
          </cell>
          <cell r="E163" t="str">
            <v>SP56500+10 cm kõrgus üp uks moodul M 11 * 21</v>
          </cell>
          <cell r="F163" t="str">
            <v>teras</v>
          </cell>
        </row>
        <row r="164">
          <cell r="C164" t="str">
            <v>SP56500</v>
          </cell>
          <cell r="D164" t="str">
            <v>kp uks kitsaspr M 20 * 21</v>
          </cell>
          <cell r="E164" t="str">
            <v>SP56500kp uks kitsaspr M 20 * 21</v>
          </cell>
          <cell r="F164" t="str">
            <v>teras</v>
          </cell>
        </row>
        <row r="165">
          <cell r="C165" t="str">
            <v>SP56500</v>
          </cell>
          <cell r="D165" t="str">
            <v>+10 cm laius kp uks kitsaspr M 20 * 21</v>
          </cell>
          <cell r="E165" t="str">
            <v>SP56500+10 cm laius kp uks kitsaspr M 20 * 21</v>
          </cell>
          <cell r="F165" t="str">
            <v>teras</v>
          </cell>
        </row>
        <row r="166">
          <cell r="C166" t="str">
            <v>SP56500</v>
          </cell>
          <cell r="D166" t="str">
            <v>+10 cm kõrgus kp uks kitsaspr M 20 * 21</v>
          </cell>
          <cell r="E166" t="str">
            <v>SP56500+10 cm kõrgus kp uks kitsaspr M 20 * 21</v>
          </cell>
          <cell r="F166" t="str">
            <v>teras</v>
          </cell>
        </row>
        <row r="167">
          <cell r="C167" t="str">
            <v>SP56500</v>
          </cell>
          <cell r="D167" t="str">
            <v>kp uks moodul M 20 * 21</v>
          </cell>
          <cell r="E167" t="str">
            <v>SP56500kp uks moodul M 20 * 21</v>
          </cell>
          <cell r="F167" t="str">
            <v>teras</v>
          </cell>
        </row>
        <row r="168">
          <cell r="C168" t="str">
            <v>SP56500</v>
          </cell>
          <cell r="D168" t="str">
            <v>+10 cm laius kp uks moodul M 20 * 21</v>
          </cell>
          <cell r="E168" t="str">
            <v>SP56500+10 cm laius kp uks moodul M 20 * 21</v>
          </cell>
          <cell r="F168" t="str">
            <v>teras</v>
          </cell>
        </row>
        <row r="169">
          <cell r="C169" t="str">
            <v>SP56500</v>
          </cell>
          <cell r="D169" t="str">
            <v>+10 cm kõrgus kp uks moodul M 20 * 21</v>
          </cell>
          <cell r="E169" t="str">
            <v>SP56500+10 cm kõrgus kp uks moodul M 20 * 21</v>
          </cell>
          <cell r="F169" t="str">
            <v>teras</v>
          </cell>
        </row>
        <row r="170">
          <cell r="C170" t="str">
            <v>SP56500</v>
          </cell>
          <cell r="D170" t="str">
            <v>üp näpukaitse lisa</v>
          </cell>
          <cell r="E170" t="str">
            <v>SP56500üp näpukaitse lisa</v>
          </cell>
          <cell r="F170" t="str">
            <v>teras</v>
          </cell>
        </row>
        <row r="171">
          <cell r="C171" t="str">
            <v>SP56500</v>
          </cell>
          <cell r="D171" t="str">
            <v>kp näpukaitse lisa</v>
          </cell>
          <cell r="E171" t="str">
            <v>SP56500kp näpukaitse lisa</v>
          </cell>
          <cell r="F171" t="str">
            <v>teras</v>
          </cell>
        </row>
        <row r="172">
          <cell r="C172" t="str">
            <v>SP56500</v>
          </cell>
          <cell r="D172" t="str">
            <v>L profiil SP 56 521 m</v>
          </cell>
          <cell r="E172" t="str">
            <v>SP56500L profiil SP 56 521 m</v>
          </cell>
          <cell r="F172" t="str">
            <v>teras</v>
          </cell>
        </row>
        <row r="173">
          <cell r="C173" t="str">
            <v>SP56500</v>
          </cell>
          <cell r="D173" t="str">
            <v>L tk</v>
          </cell>
          <cell r="E173" t="str">
            <v>SP56500L tk</v>
          </cell>
          <cell r="F173" t="str">
            <v>teras</v>
          </cell>
        </row>
        <row r="174">
          <cell r="C174" t="str">
            <v>SP56500</v>
          </cell>
          <cell r="D174" t="str">
            <v xml:space="preserve">T profiil SP 56 522 m </v>
          </cell>
          <cell r="E174" t="str">
            <v xml:space="preserve">SP56500T profiil SP 56 522 m </v>
          </cell>
          <cell r="F174" t="str">
            <v>teras</v>
          </cell>
        </row>
        <row r="175">
          <cell r="C175" t="str">
            <v>SP56500</v>
          </cell>
          <cell r="D175" t="str">
            <v>T tk</v>
          </cell>
          <cell r="E175" t="str">
            <v>SP56500T tk</v>
          </cell>
          <cell r="F175" t="str">
            <v>teras</v>
          </cell>
        </row>
        <row r="176">
          <cell r="C176" t="str">
            <v>SP56500</v>
          </cell>
          <cell r="D176" t="str">
            <v>2 erinevat värvi</v>
          </cell>
          <cell r="E176" t="str">
            <v>SP565002 erinevat värvi</v>
          </cell>
          <cell r="F176" t="str">
            <v>teras</v>
          </cell>
        </row>
        <row r="177">
          <cell r="C177" t="str">
            <v>SP56500</v>
          </cell>
          <cell r="E177" t="str">
            <v>SP56500</v>
          </cell>
          <cell r="F177" t="str">
            <v>teras</v>
          </cell>
        </row>
        <row r="178">
          <cell r="C178" t="str">
            <v>SP56500</v>
          </cell>
          <cell r="E178" t="str">
            <v>SP56500</v>
          </cell>
          <cell r="F178" t="str">
            <v>teras</v>
          </cell>
        </row>
        <row r="179">
          <cell r="C179" t="str">
            <v>SP76500</v>
          </cell>
          <cell r="D179" t="str">
            <v>üp uks kitsaspr M 11 * 21</v>
          </cell>
          <cell r="E179" t="str">
            <v>SP76500üp uks kitsaspr M 11 * 21</v>
          </cell>
          <cell r="F179" t="str">
            <v>teras</v>
          </cell>
        </row>
        <row r="180">
          <cell r="C180" t="str">
            <v>SP76500</v>
          </cell>
          <cell r="D180" t="str">
            <v>+10 cm laius üp uks kitsaspr M 11 * 21</v>
          </cell>
          <cell r="E180" t="str">
            <v>SP76500+10 cm laius üp uks kitsaspr M 11 * 21</v>
          </cell>
          <cell r="F180" t="str">
            <v>teras</v>
          </cell>
        </row>
        <row r="181">
          <cell r="C181" t="str">
            <v>SP76500</v>
          </cell>
          <cell r="D181" t="str">
            <v>+10 cm kõrgus üp uks kitsaspr M 11 * 21</v>
          </cell>
          <cell r="E181" t="str">
            <v>SP76500+10 cm kõrgus üp uks kitsaspr M 11 * 21</v>
          </cell>
          <cell r="F181" t="str">
            <v>teras</v>
          </cell>
        </row>
        <row r="182">
          <cell r="C182" t="str">
            <v>SP76500</v>
          </cell>
          <cell r="D182" t="str">
            <v>üp uks moodul M 11 * 21</v>
          </cell>
          <cell r="E182" t="str">
            <v>SP76500üp uks moodul M 11 * 21</v>
          </cell>
          <cell r="F182" t="str">
            <v>teras</v>
          </cell>
        </row>
        <row r="183">
          <cell r="C183" t="str">
            <v>SP76500</v>
          </cell>
          <cell r="D183" t="str">
            <v>+10 cm laius üp uks moodul M 11 * 21</v>
          </cell>
          <cell r="E183" t="str">
            <v>SP76500+10 cm laius üp uks moodul M 11 * 21</v>
          </cell>
          <cell r="F183" t="str">
            <v>teras</v>
          </cell>
        </row>
        <row r="184">
          <cell r="C184" t="str">
            <v>SP76500</v>
          </cell>
          <cell r="D184" t="str">
            <v>+10 cm kõrgus üp uks moodul M 11 * 21</v>
          </cell>
          <cell r="E184" t="str">
            <v>SP76500+10 cm kõrgus üp uks moodul M 11 * 21</v>
          </cell>
          <cell r="F184" t="str">
            <v>teras</v>
          </cell>
        </row>
        <row r="185">
          <cell r="C185" t="str">
            <v>SP76500</v>
          </cell>
          <cell r="D185" t="str">
            <v>kp uks kitsaspr M 20 * 21</v>
          </cell>
          <cell r="E185" t="str">
            <v>SP76500kp uks kitsaspr M 20 * 21</v>
          </cell>
          <cell r="F185" t="str">
            <v>teras</v>
          </cell>
        </row>
        <row r="186">
          <cell r="C186" t="str">
            <v>SP76500</v>
          </cell>
          <cell r="D186" t="str">
            <v>+10 cm laius kp uks kitsaspr M 20 * 21</v>
          </cell>
          <cell r="E186" t="str">
            <v>SP76500+10 cm laius kp uks kitsaspr M 20 * 21</v>
          </cell>
          <cell r="F186" t="str">
            <v>teras</v>
          </cell>
        </row>
        <row r="187">
          <cell r="C187" t="str">
            <v>SP76500</v>
          </cell>
          <cell r="D187" t="str">
            <v>+10 cm kõrgus kp uks kitsaspr M 20 * 21</v>
          </cell>
          <cell r="E187" t="str">
            <v>SP76500+10 cm kõrgus kp uks kitsaspr M 20 * 21</v>
          </cell>
          <cell r="F187" t="str">
            <v>teras</v>
          </cell>
        </row>
        <row r="188">
          <cell r="C188" t="str">
            <v>SP76500</v>
          </cell>
          <cell r="D188" t="str">
            <v>kp uks moodul M 20 * 21</v>
          </cell>
          <cell r="E188" t="str">
            <v>SP76500kp uks moodul M 20 * 21</v>
          </cell>
          <cell r="F188" t="str">
            <v>teras</v>
          </cell>
        </row>
        <row r="189">
          <cell r="C189" t="str">
            <v>SP76500</v>
          </cell>
          <cell r="D189" t="str">
            <v>+10 cm laius kp uks moodul M 20 * 21</v>
          </cell>
          <cell r="E189" t="str">
            <v>SP76500+10 cm laius kp uks moodul M 20 * 21</v>
          </cell>
          <cell r="F189" t="str">
            <v>teras</v>
          </cell>
        </row>
        <row r="190">
          <cell r="C190" t="str">
            <v>SP76500</v>
          </cell>
          <cell r="D190" t="str">
            <v>+10 cm kõrgus kp uks moodul M 20 * 21</v>
          </cell>
          <cell r="E190" t="str">
            <v>SP76500+10 cm kõrgus kp uks moodul M 20 * 21</v>
          </cell>
          <cell r="F190" t="str">
            <v>teras</v>
          </cell>
        </row>
        <row r="191">
          <cell r="C191" t="str">
            <v>SP76500</v>
          </cell>
          <cell r="D191" t="str">
            <v>üp näpukaitse lisa</v>
          </cell>
          <cell r="E191" t="str">
            <v>SP76500üp näpukaitse lisa</v>
          </cell>
          <cell r="F191" t="str">
            <v>teras</v>
          </cell>
        </row>
        <row r="192">
          <cell r="C192" t="str">
            <v>SP76500</v>
          </cell>
          <cell r="D192" t="str">
            <v>kp näpukaitse lisa</v>
          </cell>
          <cell r="E192" t="str">
            <v>SP76500kp näpukaitse lisa</v>
          </cell>
          <cell r="F192" t="str">
            <v>teras</v>
          </cell>
        </row>
        <row r="193">
          <cell r="C193" t="str">
            <v>SP76500</v>
          </cell>
          <cell r="D193" t="str">
            <v>L profiil SP 76 521 m</v>
          </cell>
          <cell r="E193" t="str">
            <v>SP76500L profiil SP 76 521 m</v>
          </cell>
          <cell r="F193" t="str">
            <v>teras</v>
          </cell>
        </row>
        <row r="194">
          <cell r="C194" t="str">
            <v>SP76500</v>
          </cell>
          <cell r="D194" t="str">
            <v>L tk</v>
          </cell>
          <cell r="E194" t="str">
            <v>SP76500L tk</v>
          </cell>
          <cell r="F194" t="str">
            <v>teras</v>
          </cell>
        </row>
        <row r="195">
          <cell r="C195" t="str">
            <v>SP76500</v>
          </cell>
          <cell r="D195" t="str">
            <v xml:space="preserve">T profiil SP 76 522 m </v>
          </cell>
          <cell r="E195" t="str">
            <v xml:space="preserve">SP76500T profiil SP 76 522 m </v>
          </cell>
          <cell r="F195" t="str">
            <v>teras</v>
          </cell>
        </row>
        <row r="196">
          <cell r="C196" t="str">
            <v>SP76500</v>
          </cell>
          <cell r="D196" t="str">
            <v>T tk</v>
          </cell>
          <cell r="E196" t="str">
            <v>SP76500T tk</v>
          </cell>
          <cell r="F196" t="str">
            <v>teras</v>
          </cell>
        </row>
        <row r="197">
          <cell r="C197" t="str">
            <v>SP76500</v>
          </cell>
          <cell r="D197" t="str">
            <v>2 erinevat värvi</v>
          </cell>
          <cell r="E197" t="str">
            <v>SP765002 erinevat värvi</v>
          </cell>
          <cell r="F197" t="str">
            <v>teras</v>
          </cell>
        </row>
        <row r="198">
          <cell r="C198" t="str">
            <v>SP76500</v>
          </cell>
          <cell r="E198" t="str">
            <v>SP76500</v>
          </cell>
          <cell r="F198" t="str">
            <v>teras</v>
          </cell>
        </row>
        <row r="199">
          <cell r="C199" t="str">
            <v>SP76500</v>
          </cell>
          <cell r="E199" t="str">
            <v>SP76500</v>
          </cell>
          <cell r="F199" t="str">
            <v>teras</v>
          </cell>
        </row>
        <row r="200">
          <cell r="C200" t="str">
            <v>SP79000</v>
          </cell>
          <cell r="D200" t="str">
            <v>üp uks kitsaspr M 11 * 21</v>
          </cell>
          <cell r="E200" t="str">
            <v>SP79000üp uks kitsaspr M 11 * 21</v>
          </cell>
          <cell r="F200" t="str">
            <v>teras</v>
          </cell>
        </row>
        <row r="201">
          <cell r="C201" t="str">
            <v>SP79000</v>
          </cell>
          <cell r="D201" t="str">
            <v>+10 cm laius üp uks kitsaspr M 11 * 21</v>
          </cell>
          <cell r="E201" t="str">
            <v>SP79000+10 cm laius üp uks kitsaspr M 11 * 21</v>
          </cell>
          <cell r="F201" t="str">
            <v>teras</v>
          </cell>
        </row>
        <row r="202">
          <cell r="C202" t="str">
            <v>SP79000</v>
          </cell>
          <cell r="D202" t="str">
            <v>+10 cm kõrgus üp uks kitsaspr M 11 * 21</v>
          </cell>
          <cell r="E202" t="str">
            <v>SP79000+10 cm kõrgus üp uks kitsaspr M 11 * 21</v>
          </cell>
          <cell r="F202" t="str">
            <v>teras</v>
          </cell>
        </row>
        <row r="203">
          <cell r="C203" t="str">
            <v>SP79000</v>
          </cell>
          <cell r="D203" t="str">
            <v>üp uks moodul M 11 * 21</v>
          </cell>
          <cell r="E203" t="str">
            <v>SP79000üp uks moodul M 11 * 21</v>
          </cell>
          <cell r="F203" t="str">
            <v>teras</v>
          </cell>
        </row>
        <row r="204">
          <cell r="C204" t="str">
            <v>SP79000</v>
          </cell>
          <cell r="D204" t="str">
            <v>+10 cm laius üp uks moodul M 11 * 21</v>
          </cell>
          <cell r="E204" t="str">
            <v>SP79000+10 cm laius üp uks moodul M 11 * 21</v>
          </cell>
          <cell r="F204" t="str">
            <v>teras</v>
          </cell>
        </row>
        <row r="205">
          <cell r="C205" t="str">
            <v>SP79000</v>
          </cell>
          <cell r="D205" t="str">
            <v>+10 cm kõrgus üp uks moodul M 11 * 21</v>
          </cell>
          <cell r="E205" t="str">
            <v>SP79000+10 cm kõrgus üp uks moodul M 11 * 21</v>
          </cell>
          <cell r="F205" t="str">
            <v>teras</v>
          </cell>
        </row>
        <row r="206">
          <cell r="C206" t="str">
            <v>SP79000</v>
          </cell>
          <cell r="D206" t="str">
            <v>kp uks kitsaspr M 20 * 21</v>
          </cell>
          <cell r="E206" t="str">
            <v>SP79000kp uks kitsaspr M 20 * 21</v>
          </cell>
          <cell r="F206" t="str">
            <v>teras</v>
          </cell>
        </row>
        <row r="207">
          <cell r="C207" t="str">
            <v>SP79000</v>
          </cell>
          <cell r="D207" t="str">
            <v>+10 cm laius kp uks kitsaspr M 20 * 21</v>
          </cell>
          <cell r="E207" t="str">
            <v>SP79000+10 cm laius kp uks kitsaspr M 20 * 21</v>
          </cell>
          <cell r="F207" t="str">
            <v>teras</v>
          </cell>
        </row>
        <row r="208">
          <cell r="C208" t="str">
            <v>SP79000</v>
          </cell>
          <cell r="D208" t="str">
            <v>+10 cm kõrgus kp uks kitsaspr M 20 * 21</v>
          </cell>
          <cell r="E208" t="str">
            <v>SP79000+10 cm kõrgus kp uks kitsaspr M 20 * 21</v>
          </cell>
          <cell r="F208" t="str">
            <v>teras</v>
          </cell>
        </row>
        <row r="209">
          <cell r="C209" t="str">
            <v>SP79000</v>
          </cell>
          <cell r="D209" t="str">
            <v>kp uks moodul M 20 * 21</v>
          </cell>
          <cell r="E209" t="str">
            <v>SP79000kp uks moodul M 20 * 21</v>
          </cell>
          <cell r="F209" t="str">
            <v>teras</v>
          </cell>
        </row>
        <row r="210">
          <cell r="C210" t="str">
            <v>SP79000</v>
          </cell>
          <cell r="D210" t="str">
            <v>+10 cm laius kp uks moodul M 20 * 21</v>
          </cell>
          <cell r="E210" t="str">
            <v>SP79000+10 cm laius kp uks moodul M 20 * 21</v>
          </cell>
          <cell r="F210" t="str">
            <v>teras</v>
          </cell>
        </row>
        <row r="211">
          <cell r="C211" t="str">
            <v>SP79000</v>
          </cell>
          <cell r="D211" t="str">
            <v>+10 cm kõrgus kp uks moodul M 20 * 21</v>
          </cell>
          <cell r="E211" t="str">
            <v>SP79000+10 cm kõrgus kp uks moodul M 20 * 21</v>
          </cell>
          <cell r="F211" t="str">
            <v>teras</v>
          </cell>
        </row>
        <row r="212">
          <cell r="C212" t="str">
            <v>SP79000</v>
          </cell>
          <cell r="D212" t="str">
            <v>L profiil SP 79 021 m</v>
          </cell>
          <cell r="E212" t="str">
            <v>SP79000L profiil SP 79 021 m</v>
          </cell>
          <cell r="F212" t="str">
            <v>teras</v>
          </cell>
        </row>
        <row r="213">
          <cell r="C213" t="str">
            <v>SP79000</v>
          </cell>
          <cell r="D213" t="str">
            <v>L tk</v>
          </cell>
          <cell r="E213" t="str">
            <v>SP79000L tk</v>
          </cell>
          <cell r="F213" t="str">
            <v>teras</v>
          </cell>
        </row>
        <row r="214">
          <cell r="C214" t="str">
            <v>SP79000</v>
          </cell>
          <cell r="D214" t="str">
            <v>T profiil SP 79 022 m</v>
          </cell>
          <cell r="E214" t="str">
            <v>SP79000T profiil SP 79 022 m</v>
          </cell>
          <cell r="F214" t="str">
            <v>teras</v>
          </cell>
        </row>
        <row r="215">
          <cell r="C215" t="str">
            <v>SP79000</v>
          </cell>
          <cell r="D215" t="str">
            <v>T tk</v>
          </cell>
          <cell r="E215" t="str">
            <v>SP79000T tk</v>
          </cell>
          <cell r="F215" t="str">
            <v>teras</v>
          </cell>
        </row>
        <row r="216">
          <cell r="C216" t="str">
            <v>SP79000</v>
          </cell>
          <cell r="D216" t="str">
            <v>2 erinevat värvi</v>
          </cell>
          <cell r="E216" t="str">
            <v>SP790002 erinevat värvi</v>
          </cell>
          <cell r="F216" t="str">
            <v>teras</v>
          </cell>
        </row>
        <row r="217">
          <cell r="C217" t="str">
            <v>SP79000</v>
          </cell>
          <cell r="E217" t="str">
            <v>SP79000</v>
          </cell>
          <cell r="F217" t="str">
            <v>teras</v>
          </cell>
        </row>
        <row r="218">
          <cell r="C218" t="str">
            <v>SP79000</v>
          </cell>
          <cell r="E218" t="str">
            <v>SP79000</v>
          </cell>
          <cell r="F218" t="str">
            <v>teras</v>
          </cell>
        </row>
        <row r="219">
          <cell r="C219" t="str">
            <v>SP95000</v>
          </cell>
          <cell r="D219" t="str">
            <v>üp uks kitsaspr M 11 * 21</v>
          </cell>
          <cell r="E219" t="str">
            <v>SP95000üp uks kitsaspr M 11 * 21</v>
          </cell>
          <cell r="F219" t="str">
            <v>teras</v>
          </cell>
        </row>
        <row r="220">
          <cell r="C220" t="str">
            <v>SP95000</v>
          </cell>
          <cell r="D220" t="str">
            <v>+10 cm laius üp uks kitsaspr M 11 * 21</v>
          </cell>
          <cell r="E220" t="str">
            <v>SP95000+10 cm laius üp uks kitsaspr M 11 * 21</v>
          </cell>
          <cell r="F220" t="str">
            <v>teras</v>
          </cell>
        </row>
        <row r="221">
          <cell r="C221" t="str">
            <v>SP95000</v>
          </cell>
          <cell r="D221" t="str">
            <v>+10 cm kõrgus üp uks kitsaspr M 11 * 21</v>
          </cell>
          <cell r="E221" t="str">
            <v>SP95000+10 cm kõrgus üp uks kitsaspr M 11 * 21</v>
          </cell>
          <cell r="F221" t="str">
            <v>teras</v>
          </cell>
        </row>
        <row r="222">
          <cell r="C222" t="str">
            <v>SP95000</v>
          </cell>
          <cell r="D222" t="str">
            <v>üp uks moodul M 11 * 21</v>
          </cell>
          <cell r="E222" t="str">
            <v>SP95000üp uks moodul M 11 * 21</v>
          </cell>
          <cell r="F222" t="str">
            <v>teras</v>
          </cell>
        </row>
        <row r="223">
          <cell r="C223" t="str">
            <v>SP95000</v>
          </cell>
          <cell r="D223" t="str">
            <v>+10 cm laius üp uks moodul M 11 * 21</v>
          </cell>
          <cell r="E223" t="str">
            <v>SP95000+10 cm laius üp uks moodul M 11 * 21</v>
          </cell>
          <cell r="F223" t="str">
            <v>teras</v>
          </cell>
        </row>
        <row r="224">
          <cell r="C224" t="str">
            <v>SP95000</v>
          </cell>
          <cell r="D224" t="str">
            <v>+10 cm kõrgus üp uks moodul M 11 * 21</v>
          </cell>
          <cell r="E224" t="str">
            <v>SP95000+10 cm kõrgus üp uks moodul M 11 * 21</v>
          </cell>
          <cell r="F224" t="str">
            <v>teras</v>
          </cell>
        </row>
        <row r="225">
          <cell r="C225" t="str">
            <v>SP95000</v>
          </cell>
          <cell r="D225" t="str">
            <v>kp uks kitsaspr M 20 * 21</v>
          </cell>
          <cell r="E225" t="str">
            <v>SP95000kp uks kitsaspr M 20 * 21</v>
          </cell>
          <cell r="F225" t="str">
            <v>teras</v>
          </cell>
        </row>
        <row r="226">
          <cell r="C226" t="str">
            <v>SP95000</v>
          </cell>
          <cell r="D226" t="str">
            <v>+10 cm laius kp uks kitsaspr M 20 * 21</v>
          </cell>
          <cell r="E226" t="str">
            <v>SP95000+10 cm laius kp uks kitsaspr M 20 * 21</v>
          </cell>
          <cell r="F226" t="str">
            <v>teras</v>
          </cell>
        </row>
        <row r="227">
          <cell r="C227" t="str">
            <v>SP95000</v>
          </cell>
          <cell r="D227" t="str">
            <v>+10 cm kõrgus kp uks kitsaspr M 20 * 21</v>
          </cell>
          <cell r="E227" t="str">
            <v>SP95000+10 cm kõrgus kp uks kitsaspr M 20 * 21</v>
          </cell>
          <cell r="F227" t="str">
            <v>teras</v>
          </cell>
        </row>
        <row r="228">
          <cell r="C228" t="str">
            <v>SP95000</v>
          </cell>
          <cell r="D228" t="str">
            <v>kp uks moodul M 20 * 21</v>
          </cell>
          <cell r="E228" t="str">
            <v>SP95000kp uks moodul M 20 * 21</v>
          </cell>
          <cell r="F228" t="str">
            <v>teras</v>
          </cell>
        </row>
        <row r="229">
          <cell r="C229" t="str">
            <v>SP95000</v>
          </cell>
          <cell r="D229" t="str">
            <v>+10 cm laius kp uks moodul M 20 * 21</v>
          </cell>
          <cell r="E229" t="str">
            <v>SP95000+10 cm laius kp uks moodul M 20 * 21</v>
          </cell>
          <cell r="F229" t="str">
            <v>teras</v>
          </cell>
        </row>
        <row r="230">
          <cell r="C230" t="str">
            <v>SP95000</v>
          </cell>
          <cell r="D230" t="str">
            <v>+10 cm kõrgus kp uks moodul M 20 * 21</v>
          </cell>
          <cell r="E230" t="str">
            <v>SP95000+10 cm kõrgus kp uks moodul M 20 * 21</v>
          </cell>
          <cell r="F230" t="str">
            <v>teras</v>
          </cell>
        </row>
        <row r="231">
          <cell r="C231" t="str">
            <v>SP95000</v>
          </cell>
          <cell r="D231" t="str">
            <v>üp näpukaitse lisa</v>
          </cell>
          <cell r="E231" t="str">
            <v>SP95000üp näpukaitse lisa</v>
          </cell>
          <cell r="F231" t="str">
            <v>teras</v>
          </cell>
        </row>
        <row r="232">
          <cell r="C232" t="str">
            <v>SP95000</v>
          </cell>
          <cell r="D232" t="str">
            <v>kp näpukaitse lisa</v>
          </cell>
          <cell r="E232" t="str">
            <v>SP95000kp näpukaitse lisa</v>
          </cell>
          <cell r="F232" t="str">
            <v>teras</v>
          </cell>
        </row>
        <row r="233">
          <cell r="C233" t="str">
            <v>SP95000</v>
          </cell>
          <cell r="D233" t="str">
            <v>L profiil SP 95 021 m</v>
          </cell>
          <cell r="E233" t="str">
            <v>SP95000L profiil SP 95 021 m</v>
          </cell>
          <cell r="F233" t="str">
            <v>teras</v>
          </cell>
        </row>
        <row r="234">
          <cell r="C234" t="str">
            <v>SP95000</v>
          </cell>
          <cell r="D234" t="str">
            <v>L tk</v>
          </cell>
          <cell r="E234" t="str">
            <v>SP95000L tk</v>
          </cell>
          <cell r="F234" t="str">
            <v>teras</v>
          </cell>
        </row>
        <row r="235">
          <cell r="C235" t="str">
            <v>SP95000</v>
          </cell>
          <cell r="D235" t="str">
            <v>T profiil SP 95 022 m</v>
          </cell>
          <cell r="E235" t="str">
            <v>SP95000T profiil SP 95 022 m</v>
          </cell>
          <cell r="F235" t="str">
            <v>teras</v>
          </cell>
        </row>
        <row r="236">
          <cell r="C236" t="str">
            <v>SP95000</v>
          </cell>
          <cell r="D236" t="str">
            <v>T tk</v>
          </cell>
          <cell r="E236" t="str">
            <v>SP95000T tk</v>
          </cell>
          <cell r="F236" t="str">
            <v>teras</v>
          </cell>
        </row>
        <row r="237">
          <cell r="C237" t="str">
            <v>SP95000E30</v>
          </cell>
          <cell r="D237" t="str">
            <v>üp uks kitsaspr M 11 * 21 E30</v>
          </cell>
          <cell r="E237" t="str">
            <v>SP95000E30üp uks kitsaspr M 11 * 21 E30</v>
          </cell>
          <cell r="F237" t="str">
            <v>teras</v>
          </cell>
        </row>
        <row r="238">
          <cell r="C238" t="str">
            <v>SP95000E30</v>
          </cell>
          <cell r="D238" t="str">
            <v>+10 cm laius üp uks kitsaspr M 11 * 21 E30</v>
          </cell>
          <cell r="E238" t="str">
            <v>SP95000E30+10 cm laius üp uks kitsaspr M 11 * 21 E30</v>
          </cell>
          <cell r="F238" t="str">
            <v>teras</v>
          </cell>
        </row>
        <row r="239">
          <cell r="C239" t="str">
            <v>SP95000E30</v>
          </cell>
          <cell r="D239" t="str">
            <v>+10 cm kõrgus üp uks kitsaspr M 11 * 21 E30</v>
          </cell>
          <cell r="E239" t="str">
            <v>SP95000E30+10 cm kõrgus üp uks kitsaspr M 11 * 21 E30</v>
          </cell>
          <cell r="F239" t="str">
            <v>teras</v>
          </cell>
        </row>
        <row r="240">
          <cell r="C240" t="str">
            <v>SP95000E30</v>
          </cell>
          <cell r="D240" t="str">
            <v>üp uks moodul M 11 * 21 E30</v>
          </cell>
          <cell r="E240" t="str">
            <v>SP95000E30üp uks moodul M 11 * 21 E30</v>
          </cell>
          <cell r="F240" t="str">
            <v>teras</v>
          </cell>
        </row>
        <row r="241">
          <cell r="C241" t="str">
            <v>SP95000E30</v>
          </cell>
          <cell r="D241" t="str">
            <v>+10 cm laius üp uks moodul M 11 * 21 E30</v>
          </cell>
          <cell r="E241" t="str">
            <v>SP95000E30+10 cm laius üp uks moodul M 11 * 21 E30</v>
          </cell>
          <cell r="F241" t="str">
            <v>teras</v>
          </cell>
        </row>
        <row r="242">
          <cell r="C242" t="str">
            <v>SP95000E30</v>
          </cell>
          <cell r="D242" t="str">
            <v>+10 cm kõrgus üp uks moodul M 11 * 21 E30</v>
          </cell>
          <cell r="E242" t="str">
            <v>SP95000E30+10 cm kõrgus üp uks moodul M 11 * 21 E30</v>
          </cell>
          <cell r="F242" t="str">
            <v>teras</v>
          </cell>
        </row>
        <row r="243">
          <cell r="C243" t="str">
            <v>SP95000E30</v>
          </cell>
          <cell r="D243" t="str">
            <v>kp uks kitsaspr M 20 * 21</v>
          </cell>
          <cell r="E243" t="str">
            <v>SP95000E30kp uks kitsaspr M 20 * 21</v>
          </cell>
          <cell r="F243" t="str">
            <v>teras</v>
          </cell>
        </row>
        <row r="244">
          <cell r="C244" t="str">
            <v>SP95000E30</v>
          </cell>
          <cell r="D244" t="str">
            <v>+10 cm laius kp uks kitsaspr M 20 * 21</v>
          </cell>
          <cell r="E244" t="str">
            <v>SP95000E30+10 cm laius kp uks kitsaspr M 20 * 21</v>
          </cell>
          <cell r="F244" t="str">
            <v>teras</v>
          </cell>
        </row>
        <row r="245">
          <cell r="C245" t="str">
            <v>SP95000E30</v>
          </cell>
          <cell r="D245" t="str">
            <v>+10 cm kõrgus kp uks kitsaspr M 20 * 21</v>
          </cell>
          <cell r="E245" t="str">
            <v>SP95000E30+10 cm kõrgus kp uks kitsaspr M 20 * 21</v>
          </cell>
          <cell r="F245" t="str">
            <v>teras</v>
          </cell>
        </row>
        <row r="246">
          <cell r="C246" t="str">
            <v>SP95000E30</v>
          </cell>
          <cell r="D246" t="str">
            <v>kp uks moodul M 20 * 21</v>
          </cell>
          <cell r="E246" t="str">
            <v>SP95000E30kp uks moodul M 20 * 21</v>
          </cell>
          <cell r="F246" t="str">
            <v>teras</v>
          </cell>
        </row>
        <row r="247">
          <cell r="C247" t="str">
            <v>SP95000E30</v>
          </cell>
          <cell r="D247" t="str">
            <v>+10 cm laius kp uks moodul M 20 * 21</v>
          </cell>
          <cell r="E247" t="str">
            <v>SP95000E30+10 cm laius kp uks moodul M 20 * 21</v>
          </cell>
          <cell r="F247" t="str">
            <v>teras</v>
          </cell>
        </row>
        <row r="248">
          <cell r="C248" t="str">
            <v>SP95000E30</v>
          </cell>
          <cell r="D248" t="str">
            <v>+10 cm kõrgus kp uks moodul M 20 * 21</v>
          </cell>
          <cell r="E248" t="str">
            <v>SP95000E30+10 cm kõrgus kp uks moodul M 20 * 21</v>
          </cell>
          <cell r="F248" t="str">
            <v>teras</v>
          </cell>
        </row>
        <row r="249">
          <cell r="C249" t="str">
            <v>SP95000E30</v>
          </cell>
          <cell r="D249" t="str">
            <v>üp näpukaitse lisa</v>
          </cell>
          <cell r="E249" t="str">
            <v>SP95000E30üp näpukaitse lisa</v>
          </cell>
          <cell r="F249" t="str">
            <v>teras</v>
          </cell>
        </row>
        <row r="250">
          <cell r="C250" t="str">
            <v>SP95000E30</v>
          </cell>
          <cell r="D250" t="str">
            <v>kp näpukaitse lisa</v>
          </cell>
          <cell r="E250" t="str">
            <v>SP95000E30kp näpukaitse lisa</v>
          </cell>
          <cell r="F250" t="str">
            <v>teras</v>
          </cell>
        </row>
        <row r="251">
          <cell r="C251" t="str">
            <v>SP95000E30</v>
          </cell>
          <cell r="D251" t="str">
            <v>L profiil SP 95 021 E30 m</v>
          </cell>
          <cell r="E251" t="str">
            <v>SP95000E30L profiil SP 95 021 E30 m</v>
          </cell>
          <cell r="F251" t="str">
            <v>teras</v>
          </cell>
        </row>
        <row r="252">
          <cell r="C252" t="str">
            <v>SP95000E30</v>
          </cell>
          <cell r="D252" t="str">
            <v>L tk</v>
          </cell>
          <cell r="E252" t="str">
            <v>SP95000E30L tk</v>
          </cell>
          <cell r="F252" t="str">
            <v>teras</v>
          </cell>
        </row>
        <row r="253">
          <cell r="C253" t="str">
            <v>SP95000E30</v>
          </cell>
          <cell r="D253" t="str">
            <v xml:space="preserve">T profiil SP 95 022 E30 m </v>
          </cell>
          <cell r="E253" t="str">
            <v xml:space="preserve">SP95000E30T profiil SP 95 022 E30 m </v>
          </cell>
          <cell r="F253" t="str">
            <v>teras</v>
          </cell>
        </row>
        <row r="254">
          <cell r="C254" t="str">
            <v>SP95000E30</v>
          </cell>
          <cell r="D254" t="str">
            <v>T tk</v>
          </cell>
          <cell r="E254" t="str">
            <v>SP95000E30T tk</v>
          </cell>
          <cell r="F254" t="str">
            <v>teras</v>
          </cell>
        </row>
        <row r="255">
          <cell r="C255" t="str">
            <v>SP95000E30</v>
          </cell>
          <cell r="E255" t="str">
            <v>SP95000E30</v>
          </cell>
          <cell r="F255" t="str">
            <v>teras</v>
          </cell>
        </row>
        <row r="256">
          <cell r="C256" t="str">
            <v>SP95000E30</v>
          </cell>
          <cell r="E256" t="str">
            <v>SP95000E30</v>
          </cell>
          <cell r="F256" t="str">
            <v>teras</v>
          </cell>
        </row>
        <row r="257">
          <cell r="C257" t="str">
            <v>SP956500</v>
          </cell>
          <cell r="D257" t="str">
            <v>üp uks kitsaspr M 11 * 21</v>
          </cell>
          <cell r="E257" t="str">
            <v>SP956500üp uks kitsaspr M 11 * 21</v>
          </cell>
          <cell r="F257" t="str">
            <v>teras</v>
          </cell>
        </row>
        <row r="258">
          <cell r="C258" t="str">
            <v>SP956500</v>
          </cell>
          <cell r="D258" t="str">
            <v>+10 cm laius üp uks kitsaspr M 11 * 21</v>
          </cell>
          <cell r="E258" t="str">
            <v>SP956500+10 cm laius üp uks kitsaspr M 11 * 21</v>
          </cell>
          <cell r="F258" t="str">
            <v>teras</v>
          </cell>
        </row>
        <row r="259">
          <cell r="C259" t="str">
            <v>SP956500</v>
          </cell>
          <cell r="D259" t="str">
            <v>+10 cm kõrgus üp uks kitsaspr M 11 * 21</v>
          </cell>
          <cell r="E259" t="str">
            <v>SP956500+10 cm kõrgus üp uks kitsaspr M 11 * 21</v>
          </cell>
          <cell r="F259" t="str">
            <v>teras</v>
          </cell>
        </row>
        <row r="260">
          <cell r="C260" t="str">
            <v>SP956500</v>
          </cell>
          <cell r="D260" t="str">
            <v>üp uks moodul M 11 * 21</v>
          </cell>
          <cell r="E260" t="str">
            <v>SP956500üp uks moodul M 11 * 21</v>
          </cell>
          <cell r="F260" t="str">
            <v>teras</v>
          </cell>
        </row>
        <row r="261">
          <cell r="C261" t="str">
            <v>SP956500</v>
          </cell>
          <cell r="D261" t="str">
            <v>+10 cm laius üp uks moodul M 11 * 21</v>
          </cell>
          <cell r="E261" t="str">
            <v>SP956500+10 cm laius üp uks moodul M 11 * 21</v>
          </cell>
          <cell r="F261" t="str">
            <v>teras</v>
          </cell>
        </row>
        <row r="262">
          <cell r="C262" t="str">
            <v>SP956500</v>
          </cell>
          <cell r="D262" t="str">
            <v>+10 cm kõrgus üp uks moodul M 11 * 21</v>
          </cell>
          <cell r="E262" t="str">
            <v>SP956500+10 cm kõrgus üp uks moodul M 11 * 21</v>
          </cell>
          <cell r="F262" t="str">
            <v>teras</v>
          </cell>
        </row>
        <row r="263">
          <cell r="C263" t="str">
            <v>SP956500</v>
          </cell>
          <cell r="D263" t="str">
            <v>kp uks kitsaspr M 20 * 21</v>
          </cell>
          <cell r="E263" t="str">
            <v>SP956500kp uks kitsaspr M 20 * 21</v>
          </cell>
          <cell r="F263" t="str">
            <v>teras</v>
          </cell>
        </row>
        <row r="264">
          <cell r="C264" t="str">
            <v>SP956500</v>
          </cell>
          <cell r="D264" t="str">
            <v>+10 cm laius kp uks kitsaspr M 20 * 21</v>
          </cell>
          <cell r="E264" t="str">
            <v>SP956500+10 cm laius kp uks kitsaspr M 20 * 21</v>
          </cell>
          <cell r="F264" t="str">
            <v>teras</v>
          </cell>
        </row>
        <row r="265">
          <cell r="C265" t="str">
            <v>SP956500</v>
          </cell>
          <cell r="D265" t="str">
            <v>+10 cm kõrgus kp uks kitsaspr M 20 * 21</v>
          </cell>
          <cell r="E265" t="str">
            <v>SP956500+10 cm kõrgus kp uks kitsaspr M 20 * 21</v>
          </cell>
          <cell r="F265" t="str">
            <v>teras</v>
          </cell>
        </row>
        <row r="266">
          <cell r="C266" t="str">
            <v>SP956500</v>
          </cell>
          <cell r="D266" t="str">
            <v>kp uks moodul M 20 * 21</v>
          </cell>
          <cell r="E266" t="str">
            <v>SP956500kp uks moodul M 20 * 21</v>
          </cell>
          <cell r="F266" t="str">
            <v>teras</v>
          </cell>
        </row>
        <row r="267">
          <cell r="C267" t="str">
            <v>SP956500</v>
          </cell>
          <cell r="D267" t="str">
            <v>+10 cm laius kp uks moodul M 20 * 21</v>
          </cell>
          <cell r="E267" t="str">
            <v>SP956500+10 cm laius kp uks moodul M 20 * 21</v>
          </cell>
          <cell r="F267" t="str">
            <v>teras</v>
          </cell>
        </row>
        <row r="268">
          <cell r="C268" t="str">
            <v>SP956500</v>
          </cell>
          <cell r="D268" t="str">
            <v>+10 cm kõrgus kp uks moodul M 20 * 21</v>
          </cell>
          <cell r="E268" t="str">
            <v>SP956500+10 cm kõrgus kp uks moodul M 20 * 21</v>
          </cell>
          <cell r="F268" t="str">
            <v>teras</v>
          </cell>
        </row>
        <row r="269">
          <cell r="C269" t="str">
            <v>SP956500</v>
          </cell>
          <cell r="D269" t="str">
            <v>üp näpukaitse lisa</v>
          </cell>
          <cell r="E269" t="str">
            <v>SP956500üp näpukaitse lisa</v>
          </cell>
          <cell r="F269" t="str">
            <v>teras</v>
          </cell>
        </row>
        <row r="270">
          <cell r="C270" t="str">
            <v>SP956500</v>
          </cell>
          <cell r="D270" t="str">
            <v>kp näpukaitse lisa</v>
          </cell>
          <cell r="E270" t="str">
            <v>SP956500kp näpukaitse lisa</v>
          </cell>
          <cell r="F270" t="str">
            <v>teras</v>
          </cell>
        </row>
        <row r="271">
          <cell r="C271" t="str">
            <v>SP956500</v>
          </cell>
          <cell r="D271" t="str">
            <v>L profiil SP 956 521 m</v>
          </cell>
          <cell r="E271" t="str">
            <v>SP956500L profiil SP 956 521 m</v>
          </cell>
          <cell r="F271" t="str">
            <v>teras</v>
          </cell>
        </row>
        <row r="272">
          <cell r="C272" t="str">
            <v>SP956500</v>
          </cell>
          <cell r="D272" t="str">
            <v>L tk</v>
          </cell>
          <cell r="E272" t="str">
            <v>SP956500L tk</v>
          </cell>
          <cell r="F272" t="str">
            <v>teras</v>
          </cell>
        </row>
        <row r="273">
          <cell r="C273" t="str">
            <v>SP956500</v>
          </cell>
          <cell r="D273" t="str">
            <v>T profiil SP 956 522 m</v>
          </cell>
          <cell r="E273" t="str">
            <v>SP956500T profiil SP 956 522 m</v>
          </cell>
          <cell r="F273" t="str">
            <v>teras</v>
          </cell>
        </row>
        <row r="274">
          <cell r="C274" t="str">
            <v>SP956500</v>
          </cell>
          <cell r="D274" t="str">
            <v>T tk</v>
          </cell>
          <cell r="E274" t="str">
            <v>SP956500T tk</v>
          </cell>
          <cell r="F274" t="str">
            <v>teras</v>
          </cell>
        </row>
        <row r="275">
          <cell r="C275" t="str">
            <v>SP956500</v>
          </cell>
          <cell r="E275" t="str">
            <v>SP956500</v>
          </cell>
          <cell r="F275" t="str">
            <v>teras</v>
          </cell>
        </row>
        <row r="276">
          <cell r="C276" t="str">
            <v>SP956500</v>
          </cell>
          <cell r="E276" t="str">
            <v>SP956500</v>
          </cell>
          <cell r="F276" t="str">
            <v>teras</v>
          </cell>
        </row>
        <row r="277">
          <cell r="C277" t="str">
            <v>SP976500</v>
          </cell>
          <cell r="D277" t="str">
            <v>üp uks kitsaspr M 11 * 21 EI30</v>
          </cell>
          <cell r="E277" t="str">
            <v>SP976500üp uks kitsaspr M 11 * 21 EI30</v>
          </cell>
          <cell r="F277" t="str">
            <v>teras</v>
          </cell>
        </row>
        <row r="278">
          <cell r="C278" t="str">
            <v>SP976500</v>
          </cell>
          <cell r="D278" t="str">
            <v>+10 cm laius üp uks kitsaspr M 11 * 21 EI30</v>
          </cell>
          <cell r="E278" t="str">
            <v>SP976500+10 cm laius üp uks kitsaspr M 11 * 21 EI30</v>
          </cell>
          <cell r="F278" t="str">
            <v>teras</v>
          </cell>
        </row>
        <row r="279">
          <cell r="C279" t="str">
            <v>SP976500</v>
          </cell>
          <cell r="D279" t="str">
            <v>+10 cm kõrgus üp uks kitsaspr M 11 * 21 EI30</v>
          </cell>
          <cell r="E279" t="str">
            <v>SP976500+10 cm kõrgus üp uks kitsaspr M 11 * 21 EI30</v>
          </cell>
          <cell r="F279" t="str">
            <v>teras</v>
          </cell>
        </row>
        <row r="280">
          <cell r="C280" t="str">
            <v>SP976500</v>
          </cell>
          <cell r="D280" t="str">
            <v>üp uks moodul M 11 * 21 EI30</v>
          </cell>
          <cell r="E280" t="str">
            <v>SP976500üp uks moodul M 11 * 21 EI30</v>
          </cell>
          <cell r="F280" t="str">
            <v>teras</v>
          </cell>
        </row>
        <row r="281">
          <cell r="C281" t="str">
            <v>SP976500</v>
          </cell>
          <cell r="D281" t="str">
            <v>+10 cm laius üp uks moodul M 11 * 21 EI30</v>
          </cell>
          <cell r="E281" t="str">
            <v>SP976500+10 cm laius üp uks moodul M 11 * 21 EI30</v>
          </cell>
          <cell r="F281" t="str">
            <v>teras</v>
          </cell>
        </row>
        <row r="282">
          <cell r="C282" t="str">
            <v>SP976500</v>
          </cell>
          <cell r="D282" t="str">
            <v>+10 cm kõrgus üp uks moodul M 11 * 21 EI30</v>
          </cell>
          <cell r="E282" t="str">
            <v>SP976500+10 cm kõrgus üp uks moodul M 11 * 21 EI30</v>
          </cell>
          <cell r="F282" t="str">
            <v>teras</v>
          </cell>
        </row>
        <row r="283">
          <cell r="C283" t="str">
            <v>SP976500</v>
          </cell>
          <cell r="D283" t="str">
            <v>kp uks kitsaspr M 20 * 21</v>
          </cell>
          <cell r="E283" t="str">
            <v>SP976500kp uks kitsaspr M 20 * 21</v>
          </cell>
          <cell r="F283" t="str">
            <v>teras</v>
          </cell>
        </row>
        <row r="284">
          <cell r="C284" t="str">
            <v>SP976500</v>
          </cell>
          <cell r="D284" t="str">
            <v>+10 cm laius kp uks kitsaspr M 20 * 21</v>
          </cell>
          <cell r="E284" t="str">
            <v>SP976500+10 cm laius kp uks kitsaspr M 20 * 21</v>
          </cell>
          <cell r="F284" t="str">
            <v>teras</v>
          </cell>
        </row>
        <row r="285">
          <cell r="C285" t="str">
            <v>SP976500</v>
          </cell>
          <cell r="D285" t="str">
            <v>+10 cm kõrgus kp uks kitsaspr M 20 * 21</v>
          </cell>
          <cell r="E285" t="str">
            <v>SP976500+10 cm kõrgus kp uks kitsaspr M 20 * 21</v>
          </cell>
          <cell r="F285" t="str">
            <v>teras</v>
          </cell>
        </row>
        <row r="286">
          <cell r="C286" t="str">
            <v>SP976500</v>
          </cell>
          <cell r="D286" t="str">
            <v>kp uks moodul M 20 * 21</v>
          </cell>
          <cell r="E286" t="str">
            <v>SP976500kp uks moodul M 20 * 21</v>
          </cell>
          <cell r="F286" t="str">
            <v>teras</v>
          </cell>
        </row>
        <row r="287">
          <cell r="C287" t="str">
            <v>SP976500</v>
          </cell>
          <cell r="D287" t="str">
            <v>+10 cm laius kp uks moodul M 20 * 21</v>
          </cell>
          <cell r="E287" t="str">
            <v>SP976500+10 cm laius kp uks moodul M 20 * 21</v>
          </cell>
          <cell r="F287" t="str">
            <v>teras</v>
          </cell>
        </row>
        <row r="288">
          <cell r="C288" t="str">
            <v>SP976500</v>
          </cell>
          <cell r="D288" t="str">
            <v>+10 cm kõrgus kp uks moodul M 20 * 21</v>
          </cell>
          <cell r="E288" t="str">
            <v>SP976500+10 cm kõrgus kp uks moodul M 20 * 21</v>
          </cell>
          <cell r="F288" t="str">
            <v>teras</v>
          </cell>
        </row>
        <row r="289">
          <cell r="C289" t="str">
            <v>SP976500</v>
          </cell>
          <cell r="D289" t="str">
            <v>üp näpukaitse lisa</v>
          </cell>
          <cell r="E289" t="str">
            <v>SP976500üp näpukaitse lisa</v>
          </cell>
          <cell r="F289" t="str">
            <v>teras</v>
          </cell>
        </row>
        <row r="290">
          <cell r="C290" t="str">
            <v>SP976500</v>
          </cell>
          <cell r="D290" t="str">
            <v>kp näpukaitse lisa</v>
          </cell>
          <cell r="E290" t="str">
            <v>SP976500kp näpukaitse lisa</v>
          </cell>
          <cell r="F290" t="str">
            <v>teras</v>
          </cell>
        </row>
        <row r="291">
          <cell r="C291" t="str">
            <v>SP976500</v>
          </cell>
          <cell r="D291" t="str">
            <v>L profiil SP 976 521 EI30 m</v>
          </cell>
          <cell r="E291" t="str">
            <v>SP976500L profiil SP 976 521 EI30 m</v>
          </cell>
          <cell r="F291" t="str">
            <v>teras</v>
          </cell>
        </row>
        <row r="292">
          <cell r="C292" t="str">
            <v>SP976500</v>
          </cell>
          <cell r="D292" t="str">
            <v>L tk</v>
          </cell>
          <cell r="E292" t="str">
            <v>SP976500L tk</v>
          </cell>
          <cell r="F292" t="str">
            <v>teras</v>
          </cell>
        </row>
        <row r="293">
          <cell r="C293" t="str">
            <v>SP976500</v>
          </cell>
          <cell r="D293" t="str">
            <v>T profiil SP 956 522 EI30 m</v>
          </cell>
          <cell r="E293" t="str">
            <v>SP976500T profiil SP 956 522 EI30 m</v>
          </cell>
          <cell r="F293" t="str">
            <v>teras</v>
          </cell>
        </row>
        <row r="294">
          <cell r="C294" t="str">
            <v>SP976500</v>
          </cell>
          <cell r="D294" t="str">
            <v>T tk</v>
          </cell>
          <cell r="E294" t="str">
            <v>SP976500T tk</v>
          </cell>
          <cell r="F294" t="str">
            <v>teras</v>
          </cell>
        </row>
        <row r="295">
          <cell r="C295" t="str">
            <v>SP976500</v>
          </cell>
          <cell r="E295" t="str">
            <v>SP976500</v>
          </cell>
          <cell r="F295" t="str">
            <v>teras</v>
          </cell>
        </row>
        <row r="296">
          <cell r="C296" t="str">
            <v>SP976500</v>
          </cell>
          <cell r="E296" t="str">
            <v>SP976500</v>
          </cell>
          <cell r="F296" t="str">
            <v>teras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48ED4-4C08-49DF-97C6-E2E877F03D42}">
  <sheetPr>
    <pageSetUpPr fitToPage="1"/>
  </sheetPr>
  <dimension ref="A1:K54"/>
  <sheetViews>
    <sheetView tabSelected="1" zoomScale="85" zoomScaleNormal="85" workbookViewId="0"/>
  </sheetViews>
  <sheetFormatPr defaultColWidth="9.109375" defaultRowHeight="13.2"/>
  <cols>
    <col min="1" max="1" width="10" style="70" bestFit="1" customWidth="1"/>
    <col min="2" max="2" width="6.109375" style="70" customWidth="1"/>
    <col min="3" max="3" width="8" style="70" customWidth="1"/>
    <col min="4" max="4" width="9.5546875" style="71" customWidth="1"/>
    <col min="5" max="5" width="7.109375" style="70" customWidth="1"/>
    <col min="6" max="6" width="8.88671875" style="72" customWidth="1"/>
    <col min="7" max="7" width="9.6640625" style="70" customWidth="1"/>
    <col min="8" max="8" width="8" style="70" bestFit="1" customWidth="1"/>
    <col min="9" max="9" width="5.109375" style="70" customWidth="1"/>
    <col min="10" max="10" width="7.33203125" style="70" customWidth="1"/>
    <col min="11" max="11" width="5.6640625" style="70" bestFit="1" customWidth="1"/>
    <col min="12" max="16384" width="9.109375" style="70"/>
  </cols>
  <sheetData>
    <row r="1" spans="1:11" s="68" customFormat="1" ht="26.4">
      <c r="A1" s="64" t="s">
        <v>129</v>
      </c>
      <c r="B1" s="65" t="s">
        <v>130</v>
      </c>
      <c r="C1" s="65" t="s">
        <v>131</v>
      </c>
      <c r="D1" s="65" t="s">
        <v>132</v>
      </c>
      <c r="E1" s="65" t="s">
        <v>133</v>
      </c>
      <c r="F1" s="66" t="s">
        <v>134</v>
      </c>
      <c r="G1" s="65" t="s">
        <v>135</v>
      </c>
      <c r="H1" s="65" t="s">
        <v>136</v>
      </c>
      <c r="I1" s="65" t="s">
        <v>137</v>
      </c>
      <c r="J1" s="66" t="s">
        <v>138</v>
      </c>
      <c r="K1" s="67" t="s">
        <v>139</v>
      </c>
    </row>
    <row r="2" spans="1:11">
      <c r="A2" s="69" t="s">
        <v>140</v>
      </c>
      <c r="B2" s="70" t="s">
        <v>141</v>
      </c>
      <c r="C2" s="70" t="s">
        <v>142</v>
      </c>
      <c r="D2" s="71" t="s">
        <v>143</v>
      </c>
      <c r="E2" s="70">
        <v>9</v>
      </c>
      <c r="F2" s="72">
        <v>6</v>
      </c>
      <c r="G2" s="70">
        <f t="shared" ref="G2:G21" si="0">IF(E2=6,700*F2,IF(E2=9,F2*1000,F2*1200))</f>
        <v>6000</v>
      </c>
      <c r="H2" s="73" t="s">
        <v>144</v>
      </c>
      <c r="I2" s="73">
        <v>100</v>
      </c>
      <c r="J2" s="73">
        <f>I2*6</f>
        <v>600</v>
      </c>
      <c r="K2" s="74">
        <f t="shared" ref="K2:K43" si="1">J2*1.33</f>
        <v>798</v>
      </c>
    </row>
    <row r="3" spans="1:11">
      <c r="A3" s="69" t="s">
        <v>140</v>
      </c>
      <c r="B3" s="70" t="s">
        <v>145</v>
      </c>
      <c r="C3" s="70" t="s">
        <v>146</v>
      </c>
      <c r="D3" s="71" t="s">
        <v>147</v>
      </c>
      <c r="E3" s="70">
        <v>6</v>
      </c>
      <c r="F3" s="72">
        <v>6</v>
      </c>
      <c r="G3" s="70">
        <f t="shared" si="0"/>
        <v>4200</v>
      </c>
      <c r="H3" s="73" t="s">
        <v>144</v>
      </c>
      <c r="I3" s="73">
        <v>100</v>
      </c>
      <c r="J3" s="73">
        <f t="shared" ref="J3:J43" si="2">I3*E3</f>
        <v>600</v>
      </c>
      <c r="K3" s="74">
        <f t="shared" si="1"/>
        <v>798</v>
      </c>
    </row>
    <row r="4" spans="1:11">
      <c r="A4" s="69" t="s">
        <v>140</v>
      </c>
      <c r="B4" s="70" t="s">
        <v>148</v>
      </c>
      <c r="C4" s="70" t="s">
        <v>146</v>
      </c>
      <c r="D4" s="71" t="s">
        <v>149</v>
      </c>
      <c r="E4" s="70">
        <v>9</v>
      </c>
      <c r="F4" s="72">
        <v>4</v>
      </c>
      <c r="G4" s="70">
        <f t="shared" si="0"/>
        <v>4000</v>
      </c>
      <c r="H4" s="73" t="s">
        <v>144</v>
      </c>
      <c r="I4" s="73">
        <v>100</v>
      </c>
      <c r="J4" s="73">
        <f t="shared" si="2"/>
        <v>900</v>
      </c>
      <c r="K4" s="74">
        <f t="shared" si="1"/>
        <v>1197</v>
      </c>
    </row>
    <row r="5" spans="1:11">
      <c r="A5" s="69" t="s">
        <v>140</v>
      </c>
      <c r="B5" s="70" t="s">
        <v>150</v>
      </c>
      <c r="C5" s="70" t="s">
        <v>146</v>
      </c>
      <c r="D5" s="71" t="s">
        <v>151</v>
      </c>
      <c r="E5" s="70">
        <v>9</v>
      </c>
      <c r="F5" s="72">
        <v>3</v>
      </c>
      <c r="G5" s="70">
        <f t="shared" si="0"/>
        <v>3000</v>
      </c>
      <c r="H5" s="73" t="s">
        <v>144</v>
      </c>
      <c r="I5" s="73">
        <v>100</v>
      </c>
      <c r="J5" s="73">
        <f t="shared" si="2"/>
        <v>900</v>
      </c>
      <c r="K5" s="74">
        <f t="shared" si="1"/>
        <v>1197</v>
      </c>
    </row>
    <row r="6" spans="1:11">
      <c r="A6" s="69" t="s">
        <v>152</v>
      </c>
      <c r="B6" s="75" t="s">
        <v>153</v>
      </c>
      <c r="C6" s="70" t="s">
        <v>142</v>
      </c>
      <c r="D6" s="71" t="s">
        <v>151</v>
      </c>
      <c r="E6" s="70">
        <v>9</v>
      </c>
      <c r="F6" s="72">
        <v>6</v>
      </c>
      <c r="G6" s="70">
        <f t="shared" si="0"/>
        <v>6000</v>
      </c>
      <c r="H6" s="73" t="s">
        <v>144</v>
      </c>
      <c r="I6" s="73">
        <v>100</v>
      </c>
      <c r="J6" s="73">
        <f t="shared" si="2"/>
        <v>900</v>
      </c>
      <c r="K6" s="74">
        <f t="shared" si="1"/>
        <v>1197</v>
      </c>
    </row>
    <row r="7" spans="1:11">
      <c r="A7" s="69" t="s">
        <v>152</v>
      </c>
      <c r="B7" s="76" t="s">
        <v>154</v>
      </c>
      <c r="C7" s="70" t="s">
        <v>142</v>
      </c>
      <c r="D7" s="71" t="s">
        <v>151</v>
      </c>
      <c r="E7" s="70">
        <v>6</v>
      </c>
      <c r="F7" s="72">
        <v>7</v>
      </c>
      <c r="G7" s="70">
        <f t="shared" si="0"/>
        <v>4900</v>
      </c>
      <c r="H7" s="73" t="s">
        <v>144</v>
      </c>
      <c r="I7" s="73">
        <v>100</v>
      </c>
      <c r="J7" s="73">
        <f t="shared" si="2"/>
        <v>600</v>
      </c>
      <c r="K7" s="74">
        <f t="shared" si="1"/>
        <v>798</v>
      </c>
    </row>
    <row r="8" spans="1:11">
      <c r="A8" s="69" t="s">
        <v>152</v>
      </c>
      <c r="B8" s="70" t="s">
        <v>155</v>
      </c>
      <c r="C8" s="70" t="s">
        <v>146</v>
      </c>
      <c r="D8" s="71" t="s">
        <v>149</v>
      </c>
      <c r="E8" s="70">
        <v>9</v>
      </c>
      <c r="F8" s="72">
        <v>7</v>
      </c>
      <c r="G8" s="70">
        <f t="shared" si="0"/>
        <v>7000</v>
      </c>
      <c r="H8" s="73" t="s">
        <v>144</v>
      </c>
      <c r="I8" s="73">
        <v>100</v>
      </c>
      <c r="J8" s="73">
        <f t="shared" si="2"/>
        <v>900</v>
      </c>
      <c r="K8" s="74">
        <f t="shared" si="1"/>
        <v>1197</v>
      </c>
    </row>
    <row r="9" spans="1:11">
      <c r="A9" s="69" t="s">
        <v>152</v>
      </c>
      <c r="B9" s="70" t="s">
        <v>156</v>
      </c>
      <c r="C9" s="70" t="s">
        <v>142</v>
      </c>
      <c r="D9" s="71" t="s">
        <v>151</v>
      </c>
      <c r="E9" s="70">
        <v>6</v>
      </c>
      <c r="F9" s="72">
        <v>8</v>
      </c>
      <c r="G9" s="70">
        <f t="shared" si="0"/>
        <v>5600</v>
      </c>
      <c r="H9" s="73" t="s">
        <v>144</v>
      </c>
      <c r="I9" s="73">
        <v>100</v>
      </c>
      <c r="J9" s="73">
        <f t="shared" si="2"/>
        <v>600</v>
      </c>
      <c r="K9" s="74">
        <f t="shared" si="1"/>
        <v>798</v>
      </c>
    </row>
    <row r="10" spans="1:11">
      <c r="A10" s="69" t="s">
        <v>152</v>
      </c>
      <c r="B10" s="70" t="s">
        <v>157</v>
      </c>
      <c r="C10" s="70" t="s">
        <v>142</v>
      </c>
      <c r="D10" s="71" t="s">
        <v>151</v>
      </c>
      <c r="E10" s="70">
        <v>6</v>
      </c>
      <c r="F10" s="77">
        <v>6</v>
      </c>
      <c r="G10" s="70">
        <f t="shared" si="0"/>
        <v>4200</v>
      </c>
      <c r="H10" s="73" t="s">
        <v>144</v>
      </c>
      <c r="I10" s="73">
        <v>100</v>
      </c>
      <c r="J10" s="73">
        <f t="shared" si="2"/>
        <v>600</v>
      </c>
      <c r="K10" s="74">
        <f t="shared" si="1"/>
        <v>798</v>
      </c>
    </row>
    <row r="11" spans="1:11">
      <c r="A11" s="69" t="s">
        <v>152</v>
      </c>
      <c r="B11" s="70" t="s">
        <v>158</v>
      </c>
      <c r="C11" s="70" t="s">
        <v>142</v>
      </c>
      <c r="D11" s="71" t="s">
        <v>149</v>
      </c>
      <c r="E11" s="70">
        <v>9</v>
      </c>
      <c r="F11" s="72">
        <v>8</v>
      </c>
      <c r="G11" s="70">
        <f t="shared" si="0"/>
        <v>8000</v>
      </c>
      <c r="H11" s="73" t="s">
        <v>144</v>
      </c>
      <c r="I11" s="73">
        <v>100</v>
      </c>
      <c r="J11" s="73">
        <f t="shared" si="2"/>
        <v>900</v>
      </c>
      <c r="K11" s="74">
        <f t="shared" si="1"/>
        <v>1197</v>
      </c>
    </row>
    <row r="12" spans="1:11">
      <c r="A12" s="69" t="s">
        <v>159</v>
      </c>
      <c r="B12" s="70" t="s">
        <v>160</v>
      </c>
      <c r="C12" s="70" t="s">
        <v>146</v>
      </c>
      <c r="D12" s="71" t="s">
        <v>149</v>
      </c>
      <c r="E12" s="70">
        <v>9</v>
      </c>
      <c r="F12" s="72">
        <v>6</v>
      </c>
      <c r="G12" s="70">
        <f t="shared" si="0"/>
        <v>6000</v>
      </c>
      <c r="H12" s="73" t="s">
        <v>144</v>
      </c>
      <c r="I12" s="73">
        <v>100</v>
      </c>
      <c r="J12" s="73">
        <f t="shared" si="2"/>
        <v>900</v>
      </c>
      <c r="K12" s="74">
        <f t="shared" si="1"/>
        <v>1197</v>
      </c>
    </row>
    <row r="13" spans="1:11">
      <c r="A13" s="69" t="s">
        <v>159</v>
      </c>
      <c r="B13" s="70" t="s">
        <v>161</v>
      </c>
      <c r="C13" s="70" t="s">
        <v>142</v>
      </c>
      <c r="D13" s="71" t="s">
        <v>149</v>
      </c>
      <c r="E13" s="70">
        <v>6</v>
      </c>
      <c r="F13" s="72">
        <v>7</v>
      </c>
      <c r="G13" s="70">
        <f t="shared" si="0"/>
        <v>4900</v>
      </c>
      <c r="H13" s="73" t="s">
        <v>144</v>
      </c>
      <c r="I13" s="73">
        <v>100</v>
      </c>
      <c r="J13" s="73">
        <f t="shared" si="2"/>
        <v>600</v>
      </c>
      <c r="K13" s="74">
        <f t="shared" si="1"/>
        <v>798</v>
      </c>
    </row>
    <row r="14" spans="1:11">
      <c r="A14" s="69" t="s">
        <v>159</v>
      </c>
      <c r="B14" s="70" t="s">
        <v>162</v>
      </c>
      <c r="C14" s="70" t="s">
        <v>142</v>
      </c>
      <c r="D14" s="71" t="s">
        <v>151</v>
      </c>
      <c r="E14" s="70">
        <v>6</v>
      </c>
      <c r="F14" s="72">
        <v>8</v>
      </c>
      <c r="G14" s="70">
        <f t="shared" si="0"/>
        <v>5600</v>
      </c>
      <c r="H14" s="73" t="s">
        <v>144</v>
      </c>
      <c r="I14" s="73">
        <v>100</v>
      </c>
      <c r="J14" s="73">
        <f t="shared" si="2"/>
        <v>600</v>
      </c>
      <c r="K14" s="74">
        <f t="shared" si="1"/>
        <v>798</v>
      </c>
    </row>
    <row r="15" spans="1:11">
      <c r="A15" s="69" t="s">
        <v>159</v>
      </c>
      <c r="B15" s="70" t="s">
        <v>163</v>
      </c>
      <c r="C15" s="70" t="s">
        <v>142</v>
      </c>
      <c r="D15" s="71" t="s">
        <v>149</v>
      </c>
      <c r="E15" s="70">
        <v>9</v>
      </c>
      <c r="F15" s="72">
        <v>8</v>
      </c>
      <c r="G15" s="70">
        <f t="shared" si="0"/>
        <v>8000</v>
      </c>
      <c r="H15" s="73" t="s">
        <v>144</v>
      </c>
      <c r="I15" s="73">
        <v>100</v>
      </c>
      <c r="J15" s="73">
        <f t="shared" si="2"/>
        <v>900</v>
      </c>
      <c r="K15" s="74">
        <f t="shared" si="1"/>
        <v>1197</v>
      </c>
    </row>
    <row r="16" spans="1:11">
      <c r="A16" s="69" t="s">
        <v>164</v>
      </c>
      <c r="B16" s="75" t="s">
        <v>165</v>
      </c>
      <c r="C16" s="70" t="s">
        <v>142</v>
      </c>
      <c r="D16" s="71" t="s">
        <v>149</v>
      </c>
      <c r="E16" s="70">
        <v>9</v>
      </c>
      <c r="F16" s="72">
        <v>6</v>
      </c>
      <c r="G16" s="70">
        <f t="shared" si="0"/>
        <v>6000</v>
      </c>
      <c r="H16" s="73" t="s">
        <v>144</v>
      </c>
      <c r="I16" s="73">
        <v>100</v>
      </c>
      <c r="J16" s="73">
        <f t="shared" si="2"/>
        <v>900</v>
      </c>
      <c r="K16" s="74">
        <f t="shared" si="1"/>
        <v>1197</v>
      </c>
    </row>
    <row r="17" spans="1:11">
      <c r="A17" s="69" t="s">
        <v>164</v>
      </c>
      <c r="B17" s="75" t="s">
        <v>166</v>
      </c>
      <c r="C17" s="70" t="s">
        <v>146</v>
      </c>
      <c r="D17" s="71" t="s">
        <v>149</v>
      </c>
      <c r="E17" s="70">
        <v>9</v>
      </c>
      <c r="F17" s="72">
        <v>6</v>
      </c>
      <c r="G17" s="70">
        <f t="shared" si="0"/>
        <v>6000</v>
      </c>
      <c r="H17" s="73" t="s">
        <v>144</v>
      </c>
      <c r="I17" s="73">
        <v>100</v>
      </c>
      <c r="J17" s="73">
        <f t="shared" si="2"/>
        <v>900</v>
      </c>
      <c r="K17" s="74">
        <f t="shared" si="1"/>
        <v>1197</v>
      </c>
    </row>
    <row r="18" spans="1:11">
      <c r="A18" s="69" t="s">
        <v>164</v>
      </c>
      <c r="B18" s="70" t="s">
        <v>167</v>
      </c>
      <c r="C18" s="70" t="s">
        <v>146</v>
      </c>
      <c r="D18" s="71" t="s">
        <v>168</v>
      </c>
      <c r="E18" s="70">
        <v>12</v>
      </c>
      <c r="F18" s="72">
        <v>6</v>
      </c>
      <c r="G18" s="70">
        <f t="shared" si="0"/>
        <v>7200</v>
      </c>
      <c r="H18" s="73" t="s">
        <v>144</v>
      </c>
      <c r="I18" s="73">
        <v>100</v>
      </c>
      <c r="J18" s="73">
        <f t="shared" si="2"/>
        <v>1200</v>
      </c>
      <c r="K18" s="74">
        <f t="shared" si="1"/>
        <v>1596</v>
      </c>
    </row>
    <row r="19" spans="1:11">
      <c r="A19" s="69" t="s">
        <v>164</v>
      </c>
      <c r="B19" s="70" t="s">
        <v>169</v>
      </c>
      <c r="C19" s="70" t="s">
        <v>146</v>
      </c>
      <c r="D19" s="71" t="s">
        <v>151</v>
      </c>
      <c r="E19" s="70">
        <v>12</v>
      </c>
      <c r="F19" s="72">
        <v>7</v>
      </c>
      <c r="G19" s="70">
        <f t="shared" si="0"/>
        <v>8400</v>
      </c>
      <c r="H19" s="73" t="s">
        <v>144</v>
      </c>
      <c r="I19" s="73">
        <v>100</v>
      </c>
      <c r="J19" s="73">
        <f t="shared" si="2"/>
        <v>1200</v>
      </c>
      <c r="K19" s="74">
        <f t="shared" si="1"/>
        <v>1596</v>
      </c>
    </row>
    <row r="20" spans="1:11">
      <c r="A20" s="69" t="s">
        <v>164</v>
      </c>
      <c r="B20" s="78" t="s">
        <v>170</v>
      </c>
      <c r="C20" s="70" t="s">
        <v>146</v>
      </c>
      <c r="D20" s="71" t="s">
        <v>149</v>
      </c>
      <c r="E20" s="70">
        <v>9</v>
      </c>
      <c r="G20" s="70">
        <f t="shared" si="0"/>
        <v>0</v>
      </c>
      <c r="H20" s="73" t="s">
        <v>144</v>
      </c>
      <c r="I20" s="73">
        <v>100</v>
      </c>
      <c r="J20" s="73">
        <f t="shared" si="2"/>
        <v>900</v>
      </c>
      <c r="K20" s="74">
        <f t="shared" si="1"/>
        <v>1197</v>
      </c>
    </row>
    <row r="21" spans="1:11">
      <c r="A21" s="69" t="s">
        <v>171</v>
      </c>
      <c r="B21" s="70" t="s">
        <v>155</v>
      </c>
      <c r="C21" s="70" t="s">
        <v>142</v>
      </c>
      <c r="D21" s="71" t="s">
        <v>149</v>
      </c>
      <c r="E21" s="70">
        <v>9</v>
      </c>
      <c r="F21" s="72">
        <v>7</v>
      </c>
      <c r="G21" s="70">
        <f t="shared" si="0"/>
        <v>7000</v>
      </c>
      <c r="H21" s="73" t="s">
        <v>144</v>
      </c>
      <c r="I21" s="73">
        <v>100</v>
      </c>
      <c r="J21" s="73">
        <f t="shared" si="2"/>
        <v>900</v>
      </c>
      <c r="K21" s="74">
        <f t="shared" si="1"/>
        <v>1197</v>
      </c>
    </row>
    <row r="22" spans="1:11">
      <c r="A22" s="69" t="s">
        <v>171</v>
      </c>
      <c r="B22" s="70" t="s">
        <v>172</v>
      </c>
      <c r="C22" s="70" t="s">
        <v>142</v>
      </c>
      <c r="D22" s="71" t="s">
        <v>151</v>
      </c>
      <c r="E22" s="70">
        <v>12</v>
      </c>
      <c r="F22" s="72">
        <v>6</v>
      </c>
      <c r="G22" s="70">
        <v>7500</v>
      </c>
      <c r="H22" s="73" t="s">
        <v>144</v>
      </c>
      <c r="I22" s="73">
        <v>100</v>
      </c>
      <c r="J22" s="73">
        <f t="shared" si="2"/>
        <v>1200</v>
      </c>
      <c r="K22" s="74">
        <f t="shared" si="1"/>
        <v>1596</v>
      </c>
    </row>
    <row r="23" spans="1:11">
      <c r="A23" s="69" t="s">
        <v>152</v>
      </c>
      <c r="B23" s="76" t="s">
        <v>173</v>
      </c>
      <c r="C23" s="70" t="s">
        <v>146</v>
      </c>
      <c r="D23" s="71" t="s">
        <v>151</v>
      </c>
      <c r="E23" s="70">
        <v>12</v>
      </c>
      <c r="F23" s="72">
        <v>7</v>
      </c>
      <c r="G23" s="70">
        <f>IF(E23=6,700*F23,IF(E23=9,F23*1000,F23*1200))</f>
        <v>8400</v>
      </c>
      <c r="H23" s="73" t="s">
        <v>174</v>
      </c>
      <c r="I23" s="73">
        <v>450</v>
      </c>
      <c r="J23" s="73">
        <f t="shared" si="2"/>
        <v>5400</v>
      </c>
      <c r="K23" s="74">
        <f t="shared" si="1"/>
        <v>7182</v>
      </c>
    </row>
    <row r="24" spans="1:11">
      <c r="A24" s="69" t="s">
        <v>159</v>
      </c>
      <c r="B24" s="70" t="s">
        <v>175</v>
      </c>
      <c r="C24" s="70" t="s">
        <v>146</v>
      </c>
      <c r="D24" s="71" t="s">
        <v>176</v>
      </c>
      <c r="E24" s="70">
        <v>12</v>
      </c>
      <c r="F24" s="72">
        <v>4</v>
      </c>
      <c r="G24" s="70">
        <f>IF(E24=6,700*F24,IF(E24=9,F24*1000,F24*1200))</f>
        <v>4800</v>
      </c>
      <c r="H24" s="73" t="s">
        <v>174</v>
      </c>
      <c r="I24" s="73">
        <v>450</v>
      </c>
      <c r="J24" s="73">
        <f t="shared" si="2"/>
        <v>5400</v>
      </c>
      <c r="K24" s="74">
        <f t="shared" si="1"/>
        <v>7182</v>
      </c>
    </row>
    <row r="25" spans="1:11">
      <c r="A25" s="69" t="s">
        <v>164</v>
      </c>
      <c r="B25" s="70" t="s">
        <v>177</v>
      </c>
      <c r="C25" s="70" t="s">
        <v>142</v>
      </c>
      <c r="D25" s="71" t="s">
        <v>178</v>
      </c>
      <c r="E25" s="70">
        <v>6</v>
      </c>
      <c r="F25" s="72">
        <v>7</v>
      </c>
      <c r="G25" s="70">
        <v>5000</v>
      </c>
      <c r="H25" s="73" t="s">
        <v>174</v>
      </c>
      <c r="I25" s="73">
        <v>450</v>
      </c>
      <c r="J25" s="73">
        <f t="shared" si="2"/>
        <v>2700</v>
      </c>
      <c r="K25" s="74">
        <f t="shared" si="1"/>
        <v>3591</v>
      </c>
    </row>
    <row r="26" spans="1:11">
      <c r="A26" s="69" t="s">
        <v>164</v>
      </c>
      <c r="B26" s="70" t="s">
        <v>158</v>
      </c>
      <c r="C26" s="70" t="s">
        <v>142</v>
      </c>
      <c r="D26" s="71" t="s">
        <v>178</v>
      </c>
      <c r="E26" s="70">
        <v>6</v>
      </c>
      <c r="F26" s="72">
        <v>7</v>
      </c>
      <c r="G26" s="70">
        <v>5000</v>
      </c>
      <c r="H26" s="73" t="s">
        <v>174</v>
      </c>
      <c r="I26" s="73">
        <v>450</v>
      </c>
      <c r="J26" s="73">
        <f t="shared" si="2"/>
        <v>2700</v>
      </c>
      <c r="K26" s="74">
        <f t="shared" si="1"/>
        <v>3591</v>
      </c>
    </row>
    <row r="27" spans="1:11">
      <c r="A27" s="69" t="s">
        <v>164</v>
      </c>
      <c r="B27" s="70" t="s">
        <v>150</v>
      </c>
      <c r="C27" s="70" t="s">
        <v>146</v>
      </c>
      <c r="D27" s="71" t="s">
        <v>179</v>
      </c>
      <c r="E27" s="70">
        <v>9</v>
      </c>
      <c r="F27" s="72">
        <v>8</v>
      </c>
      <c r="G27" s="70">
        <f>IF(E27=6,700*F27,IF(E27=9,F27*1000,F27*1200))</f>
        <v>8000</v>
      </c>
      <c r="H27" s="73" t="s">
        <v>180</v>
      </c>
      <c r="I27" s="73">
        <v>250</v>
      </c>
      <c r="J27" s="73">
        <f t="shared" si="2"/>
        <v>2250</v>
      </c>
      <c r="K27" s="74">
        <f t="shared" si="1"/>
        <v>2992.5</v>
      </c>
    </row>
    <row r="28" spans="1:11">
      <c r="A28" s="69" t="s">
        <v>152</v>
      </c>
      <c r="B28" s="70" t="s">
        <v>181</v>
      </c>
      <c r="C28" s="70" t="s">
        <v>146</v>
      </c>
      <c r="D28" s="71" t="s">
        <v>182</v>
      </c>
      <c r="E28" s="70">
        <v>12</v>
      </c>
      <c r="F28" s="72">
        <v>3</v>
      </c>
      <c r="G28" s="70">
        <f>IF(E28=6,700*F28,IF(E28=9,F28*1000,F28*1200))</f>
        <v>3600</v>
      </c>
      <c r="H28" s="73" t="s">
        <v>183</v>
      </c>
      <c r="I28" s="73">
        <v>300</v>
      </c>
      <c r="J28" s="73">
        <f t="shared" si="2"/>
        <v>3600</v>
      </c>
      <c r="K28" s="74">
        <f t="shared" si="1"/>
        <v>4788</v>
      </c>
    </row>
    <row r="29" spans="1:11">
      <c r="A29" s="69" t="s">
        <v>171</v>
      </c>
      <c r="B29" s="79" t="s">
        <v>184</v>
      </c>
      <c r="C29" s="70" t="s">
        <v>142</v>
      </c>
      <c r="D29" s="71" t="s">
        <v>185</v>
      </c>
      <c r="E29" s="70">
        <v>12</v>
      </c>
      <c r="F29" s="77">
        <v>6</v>
      </c>
      <c r="G29" s="70">
        <v>7500</v>
      </c>
      <c r="H29" s="73" t="s">
        <v>183</v>
      </c>
      <c r="I29" s="73">
        <v>300</v>
      </c>
      <c r="J29" s="73">
        <f t="shared" si="2"/>
        <v>3600</v>
      </c>
      <c r="K29" s="74">
        <f t="shared" si="1"/>
        <v>4788</v>
      </c>
    </row>
    <row r="30" spans="1:11">
      <c r="A30" s="69" t="s">
        <v>152</v>
      </c>
      <c r="B30" s="78" t="s">
        <v>186</v>
      </c>
      <c r="C30" s="70" t="s">
        <v>142</v>
      </c>
      <c r="D30" s="71" t="s">
        <v>149</v>
      </c>
      <c r="E30" s="70">
        <v>9</v>
      </c>
      <c r="F30" s="80">
        <v>5</v>
      </c>
      <c r="G30" s="70">
        <f>IF(E30=6,700*F30,IF(E30=9,F30*1000,F30*1200))</f>
        <v>5000</v>
      </c>
      <c r="H30" s="73" t="s">
        <v>187</v>
      </c>
      <c r="I30" s="73">
        <v>125</v>
      </c>
      <c r="J30" s="73">
        <f t="shared" si="2"/>
        <v>1125</v>
      </c>
      <c r="K30" s="74">
        <f t="shared" si="1"/>
        <v>1496.25</v>
      </c>
    </row>
    <row r="31" spans="1:11">
      <c r="A31" s="69" t="s">
        <v>152</v>
      </c>
      <c r="B31" s="70" t="s">
        <v>155</v>
      </c>
      <c r="C31" s="70" t="s">
        <v>142</v>
      </c>
      <c r="D31" s="71" t="s">
        <v>151</v>
      </c>
      <c r="E31" s="70">
        <v>9</v>
      </c>
      <c r="F31" s="72">
        <v>3</v>
      </c>
      <c r="G31" s="70">
        <v>1800</v>
      </c>
      <c r="H31" s="73" t="s">
        <v>187</v>
      </c>
      <c r="I31" s="73">
        <v>125</v>
      </c>
      <c r="J31" s="73">
        <f t="shared" si="2"/>
        <v>1125</v>
      </c>
      <c r="K31" s="74">
        <f t="shared" si="1"/>
        <v>1496.25</v>
      </c>
    </row>
    <row r="32" spans="1:11">
      <c r="A32" s="69" t="s">
        <v>159</v>
      </c>
      <c r="B32" s="70" t="s">
        <v>188</v>
      </c>
      <c r="C32" s="70" t="s">
        <v>142</v>
      </c>
      <c r="D32" s="71" t="s">
        <v>189</v>
      </c>
      <c r="E32" s="70">
        <v>18</v>
      </c>
      <c r="F32" s="72">
        <v>6</v>
      </c>
      <c r="G32" s="70">
        <v>5000</v>
      </c>
      <c r="H32" s="73" t="s">
        <v>187</v>
      </c>
      <c r="I32" s="73">
        <v>125</v>
      </c>
      <c r="J32" s="73">
        <f t="shared" si="2"/>
        <v>2250</v>
      </c>
      <c r="K32" s="74">
        <f t="shared" si="1"/>
        <v>2992.5</v>
      </c>
    </row>
    <row r="33" spans="1:11">
      <c r="A33" s="69" t="s">
        <v>159</v>
      </c>
      <c r="B33" s="70" t="s">
        <v>175</v>
      </c>
      <c r="C33" s="70" t="s">
        <v>146</v>
      </c>
      <c r="D33" s="71" t="s">
        <v>190</v>
      </c>
      <c r="E33" s="70">
        <v>12</v>
      </c>
      <c r="F33" s="72">
        <v>7</v>
      </c>
      <c r="G33" s="70">
        <f t="shared" ref="G33:G43" si="3">IF(E33=6,700*F33,IF(E33=9,F33*1000,F33*1200))</f>
        <v>8400</v>
      </c>
      <c r="H33" s="73" t="s">
        <v>187</v>
      </c>
      <c r="I33" s="73">
        <v>125</v>
      </c>
      <c r="J33" s="73">
        <f t="shared" si="2"/>
        <v>1500</v>
      </c>
      <c r="K33" s="74">
        <f t="shared" si="1"/>
        <v>1995</v>
      </c>
    </row>
    <row r="34" spans="1:11">
      <c r="A34" s="69" t="s">
        <v>164</v>
      </c>
      <c r="B34" s="70" t="s">
        <v>161</v>
      </c>
      <c r="C34" s="70" t="s">
        <v>146</v>
      </c>
      <c r="D34" s="71" t="s">
        <v>147</v>
      </c>
      <c r="E34" s="70">
        <v>6</v>
      </c>
      <c r="F34" s="72">
        <v>3</v>
      </c>
      <c r="G34" s="70">
        <f t="shared" si="3"/>
        <v>2100</v>
      </c>
      <c r="H34" s="73" t="s">
        <v>187</v>
      </c>
      <c r="I34" s="73">
        <v>125</v>
      </c>
      <c r="J34" s="73">
        <f t="shared" si="2"/>
        <v>750</v>
      </c>
      <c r="K34" s="74">
        <f t="shared" si="1"/>
        <v>997.5</v>
      </c>
    </row>
    <row r="35" spans="1:11">
      <c r="A35" s="69" t="s">
        <v>171</v>
      </c>
      <c r="B35" s="79" t="s">
        <v>184</v>
      </c>
      <c r="C35" s="70" t="s">
        <v>146</v>
      </c>
      <c r="D35" s="71" t="s">
        <v>190</v>
      </c>
      <c r="E35" s="70">
        <v>12</v>
      </c>
      <c r="F35" s="72">
        <v>5</v>
      </c>
      <c r="G35" s="70">
        <f t="shared" si="3"/>
        <v>6000</v>
      </c>
      <c r="H35" s="73" t="s">
        <v>187</v>
      </c>
      <c r="I35" s="73">
        <v>125</v>
      </c>
      <c r="J35" s="73">
        <f t="shared" si="2"/>
        <v>1500</v>
      </c>
      <c r="K35" s="74">
        <f t="shared" si="1"/>
        <v>1995</v>
      </c>
    </row>
    <row r="36" spans="1:11">
      <c r="A36" s="69" t="s">
        <v>152</v>
      </c>
      <c r="B36" s="79" t="s">
        <v>154</v>
      </c>
      <c r="C36" s="70" t="s">
        <v>146</v>
      </c>
      <c r="D36" s="71" t="s">
        <v>147</v>
      </c>
      <c r="E36" s="70">
        <v>6</v>
      </c>
      <c r="F36" s="72">
        <v>7</v>
      </c>
      <c r="G36" s="70">
        <f t="shared" si="3"/>
        <v>4900</v>
      </c>
      <c r="H36" s="73" t="s">
        <v>191</v>
      </c>
      <c r="I36" s="73">
        <v>300</v>
      </c>
      <c r="J36" s="73">
        <f t="shared" si="2"/>
        <v>1800</v>
      </c>
      <c r="K36" s="74">
        <f t="shared" si="1"/>
        <v>2394</v>
      </c>
    </row>
    <row r="37" spans="1:11">
      <c r="A37" s="69" t="s">
        <v>152</v>
      </c>
      <c r="B37" s="70" t="s">
        <v>145</v>
      </c>
      <c r="C37" s="70" t="s">
        <v>146</v>
      </c>
      <c r="D37" s="71" t="s">
        <v>147</v>
      </c>
      <c r="E37" s="70">
        <v>6</v>
      </c>
      <c r="F37" s="72">
        <v>8</v>
      </c>
      <c r="G37" s="70">
        <f t="shared" si="3"/>
        <v>5600</v>
      </c>
      <c r="H37" s="73" t="s">
        <v>191</v>
      </c>
      <c r="I37" s="73">
        <v>300</v>
      </c>
      <c r="J37" s="73">
        <f t="shared" si="2"/>
        <v>1800</v>
      </c>
      <c r="K37" s="74">
        <f t="shared" si="1"/>
        <v>2394</v>
      </c>
    </row>
    <row r="38" spans="1:11">
      <c r="A38" s="69" t="s">
        <v>159</v>
      </c>
      <c r="B38" s="70" t="s">
        <v>192</v>
      </c>
      <c r="C38" s="70" t="s">
        <v>146</v>
      </c>
      <c r="D38" s="71" t="s">
        <v>147</v>
      </c>
      <c r="E38" s="70">
        <v>6</v>
      </c>
      <c r="F38" s="72">
        <v>6</v>
      </c>
      <c r="G38" s="70">
        <f t="shared" si="3"/>
        <v>4200</v>
      </c>
      <c r="H38" s="73" t="s">
        <v>191</v>
      </c>
      <c r="I38" s="73">
        <v>300</v>
      </c>
      <c r="J38" s="73">
        <f t="shared" si="2"/>
        <v>1800</v>
      </c>
      <c r="K38" s="74">
        <f t="shared" si="1"/>
        <v>2394</v>
      </c>
    </row>
    <row r="39" spans="1:11">
      <c r="A39" s="69" t="s">
        <v>164</v>
      </c>
      <c r="B39" s="79" t="s">
        <v>193</v>
      </c>
      <c r="C39" s="70" t="s">
        <v>146</v>
      </c>
      <c r="D39" s="71" t="s">
        <v>147</v>
      </c>
      <c r="E39" s="70">
        <v>6</v>
      </c>
      <c r="F39" s="72">
        <v>7</v>
      </c>
      <c r="G39" s="70">
        <f t="shared" si="3"/>
        <v>4900</v>
      </c>
      <c r="H39" s="73" t="s">
        <v>191</v>
      </c>
      <c r="I39" s="73">
        <v>300</v>
      </c>
      <c r="J39" s="73">
        <f t="shared" si="2"/>
        <v>1800</v>
      </c>
      <c r="K39" s="74">
        <f t="shared" si="1"/>
        <v>2394</v>
      </c>
    </row>
    <row r="40" spans="1:11">
      <c r="A40" s="69" t="s">
        <v>164</v>
      </c>
      <c r="B40" s="79" t="s">
        <v>193</v>
      </c>
      <c r="C40" s="70" t="s">
        <v>146</v>
      </c>
      <c r="D40" s="71" t="s">
        <v>147</v>
      </c>
      <c r="E40" s="70">
        <v>6</v>
      </c>
      <c r="F40" s="77">
        <v>7</v>
      </c>
      <c r="G40" s="70">
        <f t="shared" si="3"/>
        <v>4900</v>
      </c>
      <c r="H40" s="73" t="s">
        <v>191</v>
      </c>
      <c r="I40" s="73">
        <v>300</v>
      </c>
      <c r="J40" s="73">
        <f t="shared" si="2"/>
        <v>1800</v>
      </c>
      <c r="K40" s="74">
        <f t="shared" si="1"/>
        <v>2394</v>
      </c>
    </row>
    <row r="41" spans="1:11">
      <c r="A41" s="69" t="s">
        <v>164</v>
      </c>
      <c r="B41" s="75" t="s">
        <v>194</v>
      </c>
      <c r="C41" s="70" t="s">
        <v>146</v>
      </c>
      <c r="D41" s="71" t="s">
        <v>147</v>
      </c>
      <c r="E41" s="70">
        <v>6</v>
      </c>
      <c r="F41" s="72">
        <v>7</v>
      </c>
      <c r="G41" s="70">
        <f t="shared" si="3"/>
        <v>4900</v>
      </c>
      <c r="H41" s="73" t="s">
        <v>191</v>
      </c>
      <c r="I41" s="73">
        <v>300</v>
      </c>
      <c r="J41" s="73">
        <f t="shared" si="2"/>
        <v>1800</v>
      </c>
      <c r="K41" s="74">
        <f t="shared" si="1"/>
        <v>2394</v>
      </c>
    </row>
    <row r="42" spans="1:11">
      <c r="A42" s="69" t="s">
        <v>164</v>
      </c>
      <c r="B42" s="78" t="s">
        <v>195</v>
      </c>
      <c r="C42" s="70" t="s">
        <v>146</v>
      </c>
      <c r="D42" s="71" t="s">
        <v>147</v>
      </c>
      <c r="E42" s="70">
        <v>6</v>
      </c>
      <c r="F42" s="72">
        <v>6</v>
      </c>
      <c r="G42" s="70">
        <f t="shared" si="3"/>
        <v>4200</v>
      </c>
      <c r="H42" s="73" t="s">
        <v>191</v>
      </c>
      <c r="I42" s="73">
        <v>300</v>
      </c>
      <c r="J42" s="73">
        <f t="shared" si="2"/>
        <v>1800</v>
      </c>
      <c r="K42" s="74">
        <f t="shared" si="1"/>
        <v>2394</v>
      </c>
    </row>
    <row r="43" spans="1:11">
      <c r="A43" s="69" t="s">
        <v>171</v>
      </c>
      <c r="B43" s="79" t="s">
        <v>154</v>
      </c>
      <c r="C43" s="70" t="s">
        <v>146</v>
      </c>
      <c r="D43" s="71" t="s">
        <v>147</v>
      </c>
      <c r="E43" s="70">
        <v>6</v>
      </c>
      <c r="F43" s="72">
        <v>5</v>
      </c>
      <c r="G43" s="70">
        <f t="shared" si="3"/>
        <v>3500</v>
      </c>
      <c r="H43" s="73" t="s">
        <v>191</v>
      </c>
      <c r="I43" s="73">
        <v>300</v>
      </c>
      <c r="J43" s="73">
        <f t="shared" si="2"/>
        <v>1800</v>
      </c>
      <c r="K43" s="74">
        <f t="shared" si="1"/>
        <v>2394</v>
      </c>
    </row>
    <row r="44" spans="1:11">
      <c r="H44" s="81"/>
      <c r="I44" s="81"/>
      <c r="J44" s="81"/>
      <c r="K44" s="74"/>
    </row>
    <row r="45" spans="1:11">
      <c r="H45" s="81"/>
      <c r="I45" s="81"/>
      <c r="J45" s="81"/>
      <c r="K45" s="74"/>
    </row>
    <row r="46" spans="1:11">
      <c r="H46" s="81"/>
    </row>
    <row r="47" spans="1:11">
      <c r="H47" s="81"/>
    </row>
    <row r="48" spans="1:11">
      <c r="H48" s="81"/>
    </row>
    <row r="49" spans="8:8">
      <c r="H49" s="81"/>
    </row>
    <row r="50" spans="8:8">
      <c r="H50" s="81"/>
    </row>
    <row r="51" spans="8:8">
      <c r="H51" s="81"/>
    </row>
    <row r="52" spans="8:8">
      <c r="H52" s="81"/>
    </row>
    <row r="53" spans="8:8">
      <c r="H53" s="81"/>
    </row>
    <row r="54" spans="8:8">
      <c r="H54" s="81"/>
    </row>
  </sheetData>
  <printOptions horizontalCentered="1"/>
  <pageMargins left="0.74803149606299202" right="0.74803149606299202" top="0.98425196850393704" bottom="0.98425196850393704" header="0.511811023622047" footer="0.511811023622047"/>
  <pageSetup paperSize="9" fitToWidth="3" orientation="portrait"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B11A1-08DC-4533-997D-AAAB46F684EE}">
  <sheetPr>
    <pageSetUpPr fitToPage="1"/>
  </sheetPr>
  <dimension ref="A1:L27"/>
  <sheetViews>
    <sheetView workbookViewId="0">
      <selection activeCell="F4" sqref="F4"/>
    </sheetView>
  </sheetViews>
  <sheetFormatPr defaultColWidth="25.109375" defaultRowHeight="17.399999999999999"/>
  <cols>
    <col min="1" max="1" width="15.5546875" style="84" bestFit="1" customWidth="1"/>
    <col min="2" max="2" width="12.33203125" style="84" bestFit="1" customWidth="1"/>
    <col min="3" max="3" width="11.109375" style="84" bestFit="1" customWidth="1"/>
    <col min="4" max="4" width="8.6640625" style="84" customWidth="1"/>
    <col min="5" max="5" width="12.5546875" style="84" bestFit="1" customWidth="1"/>
    <col min="6" max="6" width="7.44140625" style="84" bestFit="1" customWidth="1"/>
    <col min="7" max="7" width="12" style="84" bestFit="1" customWidth="1"/>
    <col min="8" max="8" width="14.5546875" style="84" bestFit="1" customWidth="1"/>
    <col min="9" max="9" width="15" style="84" customWidth="1"/>
    <col min="10" max="10" width="12.88671875" style="84" bestFit="1" customWidth="1"/>
    <col min="11" max="11" width="13" style="84" customWidth="1"/>
    <col min="12" max="16384" width="25.109375" style="84"/>
  </cols>
  <sheetData>
    <row r="1" spans="1:12" s="85" customFormat="1">
      <c r="A1" s="82" t="s">
        <v>196</v>
      </c>
      <c r="B1" s="83">
        <v>0.26</v>
      </c>
      <c r="C1" s="84"/>
      <c r="D1" s="84"/>
      <c r="E1" s="84"/>
      <c r="F1" s="84"/>
      <c r="G1" s="84"/>
      <c r="H1" s="84"/>
      <c r="I1" s="84"/>
      <c r="J1" s="84"/>
      <c r="K1" s="84"/>
    </row>
    <row r="2" spans="1:12" s="85" customFormat="1">
      <c r="A2" s="86" t="s">
        <v>197</v>
      </c>
      <c r="B2" s="87">
        <v>2250</v>
      </c>
      <c r="C2" s="84"/>
      <c r="D2" s="84"/>
      <c r="E2" s="84"/>
      <c r="F2" s="84"/>
      <c r="G2" s="84"/>
      <c r="H2" s="84"/>
      <c r="I2" s="84"/>
      <c r="J2" s="84"/>
      <c r="K2" s="84"/>
      <c r="L2" s="88"/>
    </row>
    <row r="3" spans="1:12" s="85" customFormat="1">
      <c r="A3" s="86" t="s">
        <v>198</v>
      </c>
      <c r="B3" s="89">
        <v>2.8000000000000001E-2</v>
      </c>
      <c r="C3" s="84"/>
      <c r="D3" s="84"/>
      <c r="E3" s="84"/>
      <c r="F3" s="84"/>
      <c r="G3" s="84"/>
      <c r="H3" s="84"/>
      <c r="I3" s="84"/>
      <c r="J3" s="84"/>
      <c r="K3" s="84"/>
      <c r="L3" s="88"/>
    </row>
    <row r="4" spans="1:12" s="85" customFormat="1" ht="18" thickBot="1">
      <c r="A4" s="90" t="s">
        <v>199</v>
      </c>
      <c r="B4" s="91">
        <v>0.02</v>
      </c>
      <c r="C4" s="84"/>
      <c r="D4" s="84"/>
      <c r="E4" s="84"/>
      <c r="F4" s="84"/>
      <c r="G4" s="84"/>
      <c r="H4" s="84"/>
      <c r="I4" s="84"/>
      <c r="J4" s="84"/>
      <c r="K4" s="84"/>
      <c r="L4" s="88"/>
    </row>
    <row r="5" spans="1:12" s="92" customFormat="1" ht="18" thickBot="1">
      <c r="A5" s="84"/>
      <c r="B5" s="84"/>
      <c r="C5" s="84"/>
      <c r="D5" s="84"/>
      <c r="E5" s="84"/>
      <c r="F5" s="84"/>
      <c r="G5" s="84"/>
      <c r="H5" s="84"/>
      <c r="I5" s="84"/>
      <c r="J5" s="84"/>
      <c r="K5" s="84"/>
      <c r="L5" s="88"/>
    </row>
    <row r="6" spans="1:12" ht="39.75" customHeight="1" thickBot="1">
      <c r="A6" s="93" t="s">
        <v>200</v>
      </c>
      <c r="B6" s="94" t="s">
        <v>201</v>
      </c>
      <c r="C6" s="95" t="s">
        <v>131</v>
      </c>
      <c r="D6" s="95" t="s">
        <v>202</v>
      </c>
      <c r="E6" s="95" t="s">
        <v>203</v>
      </c>
      <c r="F6" s="95" t="s">
        <v>204</v>
      </c>
      <c r="G6" s="95" t="s">
        <v>205</v>
      </c>
      <c r="H6" s="95" t="s">
        <v>196</v>
      </c>
      <c r="I6" s="95" t="s">
        <v>206</v>
      </c>
      <c r="J6" s="96" t="s">
        <v>207</v>
      </c>
      <c r="K6" s="96" t="s">
        <v>208</v>
      </c>
    </row>
    <row r="7" spans="1:12" ht="18.600000000000001" thickBot="1">
      <c r="A7" s="97" t="s">
        <v>209</v>
      </c>
      <c r="B7" s="98" t="s">
        <v>210</v>
      </c>
      <c r="C7" s="99" t="s">
        <v>211</v>
      </c>
      <c r="D7" s="99">
        <v>3456</v>
      </c>
      <c r="E7" s="100">
        <v>0.1</v>
      </c>
      <c r="F7" s="99">
        <v>120</v>
      </c>
      <c r="G7" s="101">
        <f t="shared" ref="G7:G15" si="0">D7+D7*E7+F7</f>
        <v>3921.6</v>
      </c>
      <c r="H7" s="101">
        <f>ROUND(IF(C7="pk",IF((G7-I7)&gt;$B$2,(G7-I7-$B$2)*$B$1,0),(G7-I7)*$B$1),0)</f>
        <v>406</v>
      </c>
      <c r="I7" s="101">
        <f>G7*$B$3</f>
        <v>109.8048</v>
      </c>
      <c r="J7" s="102" t="s">
        <v>212</v>
      </c>
      <c r="K7" s="103">
        <f>MROUND(IF(J7="x",G7-H7-I7-$B$4*G7,G7-H7-I7),0.05)</f>
        <v>3327.3500000000004</v>
      </c>
    </row>
    <row r="8" spans="1:12" ht="18.600000000000001" thickBot="1">
      <c r="A8" s="97" t="s">
        <v>213</v>
      </c>
      <c r="B8" s="98" t="s">
        <v>214</v>
      </c>
      <c r="C8" s="99" t="s">
        <v>215</v>
      </c>
      <c r="D8" s="99">
        <v>5432</v>
      </c>
      <c r="E8" s="100">
        <v>0.15</v>
      </c>
      <c r="F8" s="104"/>
      <c r="G8" s="101">
        <f t="shared" si="0"/>
        <v>6246.8</v>
      </c>
      <c r="H8" s="101">
        <f t="shared" ref="H8:H15" si="1">ROUND(IF(C8="pk",IF((G8-I8)&gt;$B$2,(G8-I8-$B$2)*$B$1,0),(G8-I8)*$B$1),0)</f>
        <v>1579</v>
      </c>
      <c r="I8" s="101">
        <f t="shared" ref="I8:I15" si="2">G8*$B$3</f>
        <v>174.91040000000001</v>
      </c>
      <c r="J8" s="102"/>
      <c r="K8" s="103">
        <f t="shared" ref="K8:K15" si="3">MROUND(IF(J8="x",G8-H8-I8-$B$4*G8,G8-H8-I8),0.05)</f>
        <v>4492.9000000000005</v>
      </c>
    </row>
    <row r="9" spans="1:12" ht="18.600000000000001" thickBot="1">
      <c r="A9" s="97" t="s">
        <v>216</v>
      </c>
      <c r="B9" s="98" t="s">
        <v>217</v>
      </c>
      <c r="C9" s="99" t="s">
        <v>211</v>
      </c>
      <c r="D9" s="99">
        <v>1234</v>
      </c>
      <c r="E9" s="100">
        <v>0.12</v>
      </c>
      <c r="F9" s="99">
        <v>3000</v>
      </c>
      <c r="G9" s="101">
        <f t="shared" si="0"/>
        <v>4382.08</v>
      </c>
      <c r="H9" s="101">
        <f t="shared" si="1"/>
        <v>522</v>
      </c>
      <c r="I9" s="101">
        <f t="shared" si="2"/>
        <v>122.69824</v>
      </c>
      <c r="J9" s="102"/>
      <c r="K9" s="103">
        <f t="shared" si="3"/>
        <v>3737.4</v>
      </c>
    </row>
    <row r="10" spans="1:12" ht="18.600000000000001" thickBot="1">
      <c r="A10" s="97" t="s">
        <v>218</v>
      </c>
      <c r="B10" s="98" t="s">
        <v>219</v>
      </c>
      <c r="C10" s="99" t="s">
        <v>215</v>
      </c>
      <c r="D10" s="99">
        <v>456</v>
      </c>
      <c r="E10" s="100">
        <v>0.2</v>
      </c>
      <c r="F10" s="104"/>
      <c r="G10" s="101">
        <f t="shared" si="0"/>
        <v>547.20000000000005</v>
      </c>
      <c r="H10" s="101">
        <f t="shared" si="1"/>
        <v>138</v>
      </c>
      <c r="I10" s="101">
        <f t="shared" si="2"/>
        <v>15.321600000000002</v>
      </c>
      <c r="J10" s="102" t="s">
        <v>212</v>
      </c>
      <c r="K10" s="103">
        <f t="shared" si="3"/>
        <v>382.95000000000005</v>
      </c>
    </row>
    <row r="11" spans="1:12" ht="18.600000000000001" thickBot="1">
      <c r="A11" s="97" t="s">
        <v>144</v>
      </c>
      <c r="B11" s="98" t="s">
        <v>220</v>
      </c>
      <c r="C11" s="99" t="s">
        <v>211</v>
      </c>
      <c r="D11" s="99">
        <v>10</v>
      </c>
      <c r="E11" s="100">
        <v>0.3</v>
      </c>
      <c r="F11" s="104"/>
      <c r="G11" s="101">
        <f t="shared" si="0"/>
        <v>13</v>
      </c>
      <c r="H11" s="101">
        <f t="shared" si="1"/>
        <v>0</v>
      </c>
      <c r="I11" s="101">
        <f t="shared" si="2"/>
        <v>0.36399999999999999</v>
      </c>
      <c r="J11" s="102"/>
      <c r="K11" s="103">
        <f t="shared" si="3"/>
        <v>12.65</v>
      </c>
    </row>
    <row r="12" spans="1:12" ht="18.600000000000001" thickBot="1">
      <c r="A12" s="97" t="s">
        <v>221</v>
      </c>
      <c r="B12" s="98" t="s">
        <v>222</v>
      </c>
      <c r="C12" s="99" t="s">
        <v>215</v>
      </c>
      <c r="D12" s="99">
        <v>9876</v>
      </c>
      <c r="E12" s="100">
        <v>0.1</v>
      </c>
      <c r="F12" s="99">
        <v>2500</v>
      </c>
      <c r="G12" s="101">
        <f t="shared" si="0"/>
        <v>13363.6</v>
      </c>
      <c r="H12" s="101">
        <f t="shared" si="1"/>
        <v>3377</v>
      </c>
      <c r="I12" s="101">
        <f t="shared" si="2"/>
        <v>374.18080000000003</v>
      </c>
      <c r="J12" s="102"/>
      <c r="K12" s="103">
        <f t="shared" si="3"/>
        <v>9612.4</v>
      </c>
    </row>
    <row r="13" spans="1:12" ht="18.600000000000001" thickBot="1">
      <c r="A13" s="97" t="s">
        <v>144</v>
      </c>
      <c r="B13" s="98" t="s">
        <v>223</v>
      </c>
      <c r="C13" s="99" t="s">
        <v>211</v>
      </c>
      <c r="D13" s="99">
        <v>7654</v>
      </c>
      <c r="E13" s="100">
        <v>0.2</v>
      </c>
      <c r="F13" s="104"/>
      <c r="G13" s="101">
        <f t="shared" si="0"/>
        <v>9184.7999999999993</v>
      </c>
      <c r="H13" s="101">
        <f t="shared" si="1"/>
        <v>1736</v>
      </c>
      <c r="I13" s="101">
        <f t="shared" si="2"/>
        <v>257.17439999999999</v>
      </c>
      <c r="J13" s="102" t="s">
        <v>212</v>
      </c>
      <c r="K13" s="103">
        <f t="shared" si="3"/>
        <v>7007.9500000000007</v>
      </c>
    </row>
    <row r="14" spans="1:12" ht="18.600000000000001" thickBot="1">
      <c r="A14" s="97" t="s">
        <v>224</v>
      </c>
      <c r="B14" s="98" t="s">
        <v>220</v>
      </c>
      <c r="C14" s="99" t="s">
        <v>215</v>
      </c>
      <c r="D14" s="99">
        <v>908</v>
      </c>
      <c r="E14" s="100">
        <v>0.13</v>
      </c>
      <c r="F14" s="99">
        <v>45</v>
      </c>
      <c r="G14" s="101">
        <f t="shared" si="0"/>
        <v>1071.04</v>
      </c>
      <c r="H14" s="101">
        <f t="shared" si="1"/>
        <v>271</v>
      </c>
      <c r="I14" s="101">
        <f t="shared" si="2"/>
        <v>29.98912</v>
      </c>
      <c r="J14" s="102"/>
      <c r="K14" s="103">
        <f t="shared" si="3"/>
        <v>770.05000000000007</v>
      </c>
    </row>
    <row r="15" spans="1:12" ht="18.600000000000001" thickBot="1">
      <c r="A15" s="105" t="s">
        <v>225</v>
      </c>
      <c r="B15" s="106" t="s">
        <v>226</v>
      </c>
      <c r="C15" s="107" t="s">
        <v>211</v>
      </c>
      <c r="D15" s="107">
        <v>7890</v>
      </c>
      <c r="E15" s="108">
        <v>0.17</v>
      </c>
      <c r="F15" s="109"/>
      <c r="G15" s="110">
        <f t="shared" si="0"/>
        <v>9231.2999999999993</v>
      </c>
      <c r="H15" s="110">
        <f t="shared" si="1"/>
        <v>1748</v>
      </c>
      <c r="I15" s="110">
        <f t="shared" si="2"/>
        <v>258.47640000000001</v>
      </c>
      <c r="J15" s="111" t="s">
        <v>212</v>
      </c>
      <c r="K15" s="112">
        <f t="shared" si="3"/>
        <v>7040.2000000000007</v>
      </c>
    </row>
    <row r="17" ht="17.25" customHeight="1"/>
    <row r="27" ht="17.25" customHeight="1"/>
  </sheetData>
  <printOptions horizontalCentered="1" verticalCentered="1"/>
  <pageMargins left="0.74803149606299213" right="0.74803149606299213" top="0.75" bottom="0.46" header="0.51181102362204722" footer="0.26"/>
  <pageSetup paperSize="9" scale="87" fitToWidth="2" orientation="landscape" r:id="rId1"/>
  <headerFooter alignWithMargins="0">
    <oddHeader>&amp;LTänane kuupäev&amp;RLk &amp;P/&amp;N</oddHeader>
    <oddFooter>&amp;LOma nimi&amp;RGrupi nimi</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3B28C-49D5-432B-A753-3F697B8FBE6D}">
  <dimension ref="A1:L312"/>
  <sheetViews>
    <sheetView topLeftCell="A2" workbookViewId="0">
      <selection activeCell="E23" sqref="E23"/>
    </sheetView>
  </sheetViews>
  <sheetFormatPr defaultColWidth="9.109375" defaultRowHeight="14.4" outlineLevelRow="1"/>
  <cols>
    <col min="1" max="1" width="9.88671875" customWidth="1"/>
    <col min="2" max="2" width="13.5546875" customWidth="1"/>
    <col min="3" max="3" width="9.88671875" customWidth="1"/>
    <col min="4" max="4" width="39.5546875" customWidth="1"/>
    <col min="5" max="5" width="47.6640625" bestFit="1" customWidth="1"/>
    <col min="6" max="6" width="10.33203125" customWidth="1"/>
    <col min="7" max="7" width="9.6640625" style="16" bestFit="1" customWidth="1"/>
    <col min="8" max="8" width="9.6640625" style="16" customWidth="1"/>
    <col min="9" max="9" width="9.6640625" style="16" bestFit="1" customWidth="1"/>
    <col min="10" max="16384" width="9.109375" style="38"/>
  </cols>
  <sheetData>
    <row r="1" spans="1:12" s="36" customFormat="1" ht="13.2">
      <c r="A1" s="1"/>
      <c r="B1" s="1"/>
      <c r="C1" s="2" t="s">
        <v>0</v>
      </c>
      <c r="D1" s="1" t="s">
        <v>1</v>
      </c>
      <c r="E1" s="2"/>
      <c r="F1" s="2"/>
      <c r="G1" s="3" t="s">
        <v>2</v>
      </c>
      <c r="H1" s="3" t="s">
        <v>2</v>
      </c>
      <c r="I1" s="3" t="s">
        <v>2</v>
      </c>
    </row>
    <row r="2" spans="1:12" s="36" customFormat="1" ht="13.2">
      <c r="A2" s="1"/>
      <c r="B2" s="1"/>
      <c r="C2" s="1"/>
      <c r="D2" s="1"/>
      <c r="E2" s="1"/>
      <c r="F2" s="1"/>
      <c r="G2" s="3" t="s">
        <v>3</v>
      </c>
      <c r="H2" s="3" t="s">
        <v>3</v>
      </c>
      <c r="I2" s="3" t="s">
        <v>3</v>
      </c>
    </row>
    <row r="3" spans="1:12" s="36" customFormat="1" ht="13.2">
      <c r="A3" s="1"/>
      <c r="B3" s="1"/>
      <c r="C3" s="4"/>
      <c r="D3" s="4"/>
      <c r="E3" s="4"/>
      <c r="F3" s="4"/>
      <c r="G3" s="5" t="s">
        <v>4</v>
      </c>
      <c r="H3" s="5" t="s">
        <v>4</v>
      </c>
      <c r="I3" s="5" t="s">
        <v>4</v>
      </c>
    </row>
    <row r="4" spans="1:12" s="36" customFormat="1" ht="13.8" thickBot="1">
      <c r="A4" s="1"/>
      <c r="B4" s="1"/>
      <c r="C4" s="6" t="s">
        <v>5</v>
      </c>
      <c r="D4" s="7"/>
      <c r="E4" s="7"/>
      <c r="F4" s="7"/>
      <c r="G4" s="8" t="s">
        <v>6</v>
      </c>
      <c r="H4" s="8" t="s">
        <v>7</v>
      </c>
      <c r="I4" s="8" t="s">
        <v>8</v>
      </c>
    </row>
    <row r="5" spans="1:12" s="36" customFormat="1" ht="13.2" outlineLevel="1">
      <c r="A5" s="1"/>
      <c r="B5" s="1"/>
      <c r="C5" s="1"/>
      <c r="D5" s="1"/>
      <c r="E5" s="1"/>
      <c r="F5" s="1"/>
      <c r="G5" s="3"/>
      <c r="H5" s="3"/>
      <c r="I5" s="3"/>
    </row>
    <row r="6" spans="1:12" s="36" customFormat="1" ht="13.2" outlineLevel="1">
      <c r="A6" s="1"/>
      <c r="B6" s="1"/>
      <c r="C6" s="1"/>
      <c r="D6" s="1"/>
      <c r="E6" s="1"/>
      <c r="F6" s="1"/>
      <c r="G6" s="3"/>
      <c r="H6" s="3"/>
      <c r="I6" s="3"/>
    </row>
    <row r="7" spans="1:12" s="36" customFormat="1" ht="13.2" outlineLevel="1">
      <c r="A7" s="1"/>
      <c r="B7" s="1"/>
      <c r="C7" s="1"/>
      <c r="D7" s="1"/>
      <c r="E7" s="1"/>
      <c r="F7" s="1"/>
      <c r="G7" s="3"/>
      <c r="H7" s="3"/>
      <c r="I7" s="3"/>
    </row>
    <row r="8" spans="1:12" s="37" customFormat="1" ht="13.2" outlineLevel="1">
      <c r="A8" s="9" t="s">
        <v>9</v>
      </c>
      <c r="B8" s="10" t="s">
        <v>10</v>
      </c>
      <c r="C8" s="10" t="s">
        <v>0</v>
      </c>
      <c r="D8" s="9" t="s">
        <v>11</v>
      </c>
      <c r="E8" s="9" t="s">
        <v>10</v>
      </c>
      <c r="F8" s="9" t="s">
        <v>12</v>
      </c>
      <c r="G8" s="11" t="str">
        <f>G4</f>
        <v>RAL 4</v>
      </c>
      <c r="H8" s="11" t="str">
        <f>H4</f>
        <v>C - 0 / RV</v>
      </c>
      <c r="I8" s="11" t="str">
        <f>I4</f>
        <v>RAL tava</v>
      </c>
      <c r="L8" s="37" t="s">
        <v>127</v>
      </c>
    </row>
    <row r="9" spans="1:12">
      <c r="A9" s="12">
        <v>1</v>
      </c>
      <c r="B9" s="12" t="str">
        <f t="shared" ref="B9:B72" si="0">C9&amp;A9</f>
        <v>R651</v>
      </c>
      <c r="C9" s="12" t="s">
        <v>13</v>
      </c>
      <c r="D9" s="12" t="s">
        <v>14</v>
      </c>
      <c r="E9" s="13" t="str">
        <f t="shared" ref="E9:E72" si="1">C9&amp;D9</f>
        <v>R65üp uks kitsaspr M 11 * 21</v>
      </c>
      <c r="F9" s="13" t="s">
        <v>15</v>
      </c>
      <c r="G9" s="14">
        <v>5025</v>
      </c>
      <c r="H9" s="14">
        <v>4719</v>
      </c>
      <c r="I9" s="14">
        <v>4735</v>
      </c>
      <c r="L9" s="35" t="s">
        <v>13</v>
      </c>
    </row>
    <row r="10" spans="1:12" outlineLevel="1">
      <c r="A10">
        <v>2</v>
      </c>
      <c r="B10" t="str">
        <f t="shared" si="0"/>
        <v>R652</v>
      </c>
      <c r="C10" t="s">
        <v>13</v>
      </c>
      <c r="D10" s="15" t="s">
        <v>16</v>
      </c>
      <c r="E10" s="13" t="str">
        <f t="shared" si="1"/>
        <v>R65+10 cm laius üp uks kitsaspr M 11 * 21</v>
      </c>
      <c r="F10" s="13" t="s">
        <v>15</v>
      </c>
      <c r="G10" s="16">
        <v>103</v>
      </c>
      <c r="H10" s="16">
        <v>95</v>
      </c>
      <c r="I10" s="16">
        <v>107</v>
      </c>
      <c r="L10" s="35" t="s">
        <v>53</v>
      </c>
    </row>
    <row r="11" spans="1:12" outlineLevel="1">
      <c r="A11">
        <v>3</v>
      </c>
      <c r="B11" t="str">
        <f t="shared" si="0"/>
        <v>R653</v>
      </c>
      <c r="C11" t="s">
        <v>13</v>
      </c>
      <c r="D11" s="15" t="s">
        <v>17</v>
      </c>
      <c r="E11" s="13" t="str">
        <f t="shared" si="1"/>
        <v>R65+10 cm kõrgus üp uks kitsaspr M 11 * 21</v>
      </c>
      <c r="F11" s="13" t="s">
        <v>15</v>
      </c>
      <c r="G11" s="16">
        <v>130</v>
      </c>
      <c r="H11" s="16">
        <v>122</v>
      </c>
      <c r="I11" s="16">
        <v>123</v>
      </c>
      <c r="L11" s="35" t="s">
        <v>60</v>
      </c>
    </row>
    <row r="12" spans="1:12" s="39" customFormat="1" outlineLevel="1">
      <c r="A12">
        <v>4</v>
      </c>
      <c r="B12" t="str">
        <f t="shared" si="0"/>
        <v>R654</v>
      </c>
      <c r="C12" t="s">
        <v>13</v>
      </c>
      <c r="D12" s="17" t="s">
        <v>18</v>
      </c>
      <c r="E12" s="13" t="str">
        <f t="shared" si="1"/>
        <v>R65üp uks moodul M 11 * 21</v>
      </c>
      <c r="F12" s="13" t="s">
        <v>15</v>
      </c>
      <c r="G12" s="18">
        <v>5633</v>
      </c>
      <c r="H12" s="18">
        <v>5300</v>
      </c>
      <c r="I12" s="18">
        <v>5201</v>
      </c>
      <c r="L12" s="35" t="s">
        <v>63</v>
      </c>
    </row>
    <row r="13" spans="1:12" s="39" customFormat="1" outlineLevel="1">
      <c r="A13">
        <v>5</v>
      </c>
      <c r="B13" t="str">
        <f t="shared" si="0"/>
        <v>R655</v>
      </c>
      <c r="C13" t="s">
        <v>13</v>
      </c>
      <c r="D13" s="19" t="s">
        <v>19</v>
      </c>
      <c r="E13" s="13" t="str">
        <f t="shared" si="1"/>
        <v>R65+10 cm laius üp uks moodul M 11 * 21</v>
      </c>
      <c r="F13" s="13" t="s">
        <v>15</v>
      </c>
      <c r="G13" s="18">
        <v>119</v>
      </c>
      <c r="H13" s="18">
        <v>108</v>
      </c>
      <c r="I13" s="18">
        <v>116</v>
      </c>
      <c r="L13" s="35" t="s">
        <v>78</v>
      </c>
    </row>
    <row r="14" spans="1:12" s="39" customFormat="1" outlineLevel="1">
      <c r="A14">
        <v>6</v>
      </c>
      <c r="B14" t="str">
        <f t="shared" si="0"/>
        <v>R656</v>
      </c>
      <c r="C14" t="s">
        <v>13</v>
      </c>
      <c r="D14" s="19" t="s">
        <v>20</v>
      </c>
      <c r="E14" s="13" t="str">
        <f t="shared" si="1"/>
        <v>R65+10 cm kõrgus üp uks moodul M 11 * 21</v>
      </c>
      <c r="F14" s="13" t="s">
        <v>15</v>
      </c>
      <c r="G14" s="18">
        <v>147</v>
      </c>
      <c r="H14" s="18">
        <v>134</v>
      </c>
      <c r="I14" s="18">
        <v>133</v>
      </c>
      <c r="L14" s="35" t="s">
        <v>80</v>
      </c>
    </row>
    <row r="15" spans="1:12" s="40" customFormat="1" outlineLevel="1">
      <c r="A15">
        <v>7</v>
      </c>
      <c r="B15" t="str">
        <f t="shared" si="0"/>
        <v>R657</v>
      </c>
      <c r="C15" t="s">
        <v>13</v>
      </c>
      <c r="D15" s="20" t="s">
        <v>21</v>
      </c>
      <c r="E15" s="13" t="str">
        <f t="shared" si="1"/>
        <v>R65üp näpukaitse lisa</v>
      </c>
      <c r="F15" s="13" t="s">
        <v>15</v>
      </c>
      <c r="G15" s="21">
        <v>385</v>
      </c>
      <c r="H15" s="21">
        <v>385</v>
      </c>
      <c r="I15" s="21">
        <v>385</v>
      </c>
      <c r="L15" s="35" t="s">
        <v>85</v>
      </c>
    </row>
    <row r="16" spans="1:12" outlineLevel="1">
      <c r="A16">
        <v>8</v>
      </c>
      <c r="B16" t="str">
        <f t="shared" si="0"/>
        <v>R658</v>
      </c>
      <c r="C16" t="s">
        <v>13</v>
      </c>
      <c r="D16" t="s">
        <v>22</v>
      </c>
      <c r="E16" s="13" t="str">
        <f t="shared" si="1"/>
        <v>R65kp uks kitsaspr M 20 * 21</v>
      </c>
      <c r="F16" s="13" t="s">
        <v>15</v>
      </c>
      <c r="G16" s="16">
        <v>8742</v>
      </c>
      <c r="H16" s="16">
        <v>8255</v>
      </c>
      <c r="I16" s="16">
        <v>8522</v>
      </c>
      <c r="L16" s="35" t="s">
        <v>94</v>
      </c>
    </row>
    <row r="17" spans="1:12" outlineLevel="1">
      <c r="A17">
        <v>9</v>
      </c>
      <c r="B17" t="str">
        <f t="shared" si="0"/>
        <v>R659</v>
      </c>
      <c r="C17" t="s">
        <v>13</v>
      </c>
      <c r="D17" s="15" t="s">
        <v>23</v>
      </c>
      <c r="E17" s="13" t="str">
        <f t="shared" si="1"/>
        <v>R65+10 cm laius kp uks kitsaspr M 20 * 21</v>
      </c>
      <c r="F17" s="13" t="s">
        <v>15</v>
      </c>
      <c r="G17" s="18">
        <v>98</v>
      </c>
      <c r="H17" s="18">
        <v>91</v>
      </c>
      <c r="I17" s="18">
        <v>107</v>
      </c>
      <c r="L17" s="35" t="s">
        <v>97</v>
      </c>
    </row>
    <row r="18" spans="1:12" outlineLevel="1">
      <c r="A18">
        <v>10</v>
      </c>
      <c r="B18" t="str">
        <f t="shared" si="0"/>
        <v>R6510</v>
      </c>
      <c r="C18" t="s">
        <v>13</v>
      </c>
      <c r="D18" s="15" t="s">
        <v>24</v>
      </c>
      <c r="E18" s="13" t="str">
        <f t="shared" si="1"/>
        <v>R65+10 cm kõrgus kp uks kitsaspr M 20 * 21</v>
      </c>
      <c r="F18" s="13" t="s">
        <v>15</v>
      </c>
      <c r="G18" s="16">
        <v>197</v>
      </c>
      <c r="H18" s="16">
        <v>181</v>
      </c>
      <c r="I18" s="16">
        <v>193</v>
      </c>
      <c r="L18" s="35" t="s">
        <v>100</v>
      </c>
    </row>
    <row r="19" spans="1:12" s="39" customFormat="1" outlineLevel="1">
      <c r="A19">
        <v>11</v>
      </c>
      <c r="B19" t="str">
        <f t="shared" si="0"/>
        <v>R6511</v>
      </c>
      <c r="C19" t="s">
        <v>13</v>
      </c>
      <c r="D19" s="17" t="s">
        <v>25</v>
      </c>
      <c r="E19" s="13" t="str">
        <f t="shared" si="1"/>
        <v>R65kp uks moodul M 20 * 21</v>
      </c>
      <c r="F19" s="13" t="s">
        <v>15</v>
      </c>
      <c r="G19" s="18">
        <v>10084</v>
      </c>
      <c r="H19" s="18">
        <v>9542</v>
      </c>
      <c r="I19" s="18">
        <v>9617</v>
      </c>
      <c r="L19" s="35" t="s">
        <v>103</v>
      </c>
    </row>
    <row r="20" spans="1:12" s="39" customFormat="1" outlineLevel="1">
      <c r="A20">
        <v>12</v>
      </c>
      <c r="B20" t="str">
        <f t="shared" si="0"/>
        <v>R6512</v>
      </c>
      <c r="C20" t="s">
        <v>13</v>
      </c>
      <c r="D20" s="19" t="s">
        <v>26</v>
      </c>
      <c r="E20" s="13" t="str">
        <f t="shared" si="1"/>
        <v>R65+10 cm laius kp uks moodul M 20 * 21</v>
      </c>
      <c r="F20" s="13" t="s">
        <v>15</v>
      </c>
      <c r="G20" s="18">
        <v>113</v>
      </c>
      <c r="H20" s="18">
        <v>103</v>
      </c>
      <c r="I20" s="18">
        <v>116</v>
      </c>
      <c r="L20" s="35" t="s">
        <v>106</v>
      </c>
    </row>
    <row r="21" spans="1:12" s="39" customFormat="1" outlineLevel="1">
      <c r="A21">
        <v>13</v>
      </c>
      <c r="B21" t="str">
        <f t="shared" si="0"/>
        <v>R6513</v>
      </c>
      <c r="C21" t="s">
        <v>13</v>
      </c>
      <c r="D21" s="19" t="s">
        <v>27</v>
      </c>
      <c r="E21" s="13" t="str">
        <f t="shared" si="1"/>
        <v>R65+10 cm kõrgus kp uks moodul M 20 * 21</v>
      </c>
      <c r="F21" s="13" t="s">
        <v>15</v>
      </c>
      <c r="G21" s="18">
        <v>224</v>
      </c>
      <c r="H21" s="18">
        <v>206</v>
      </c>
      <c r="I21" s="18">
        <v>212</v>
      </c>
      <c r="L21" s="35" t="s">
        <v>109</v>
      </c>
    </row>
    <row r="22" spans="1:12" s="39" customFormat="1" outlineLevel="1">
      <c r="A22">
        <v>14</v>
      </c>
      <c r="B22" t="str">
        <f t="shared" si="0"/>
        <v>R6514</v>
      </c>
      <c r="C22" t="s">
        <v>13</v>
      </c>
      <c r="D22" s="20" t="s">
        <v>28</v>
      </c>
      <c r="E22" s="13" t="str">
        <f t="shared" si="1"/>
        <v>R65kp näpukaitse lisa</v>
      </c>
      <c r="F22" s="13" t="s">
        <v>15</v>
      </c>
      <c r="G22" s="21">
        <v>761</v>
      </c>
      <c r="H22" s="21">
        <v>761</v>
      </c>
      <c r="I22" s="21">
        <v>761</v>
      </c>
    </row>
    <row r="23" spans="1:12" s="41" customFormat="1" outlineLevel="1">
      <c r="A23">
        <v>15</v>
      </c>
      <c r="B23" t="str">
        <f t="shared" si="0"/>
        <v>R6515</v>
      </c>
      <c r="C23" t="s">
        <v>13</v>
      </c>
      <c r="D23" s="22" t="s">
        <v>29</v>
      </c>
      <c r="E23" s="13" t="str">
        <f t="shared" si="1"/>
        <v>R65üp automaatuks M 11 * 21</v>
      </c>
      <c r="F23" s="13" t="s">
        <v>15</v>
      </c>
      <c r="G23" s="23">
        <v>4473</v>
      </c>
      <c r="H23" s="23">
        <v>4116</v>
      </c>
      <c r="I23" s="23">
        <v>4354</v>
      </c>
    </row>
    <row r="24" spans="1:12" s="41" customFormat="1" outlineLevel="1">
      <c r="A24">
        <v>16</v>
      </c>
      <c r="B24" t="str">
        <f t="shared" si="0"/>
        <v>R6516</v>
      </c>
      <c r="C24" t="s">
        <v>13</v>
      </c>
      <c r="D24" s="24" t="s">
        <v>30</v>
      </c>
      <c r="E24" s="13" t="str">
        <f t="shared" si="1"/>
        <v>R65+10 cm laius üp automaatuks M 11 * 21</v>
      </c>
      <c r="F24" s="13" t="s">
        <v>15</v>
      </c>
      <c r="G24" s="23">
        <v>128</v>
      </c>
      <c r="H24" s="23">
        <v>117</v>
      </c>
      <c r="I24" s="23">
        <v>124</v>
      </c>
    </row>
    <row r="25" spans="1:12" s="41" customFormat="1" outlineLevel="1">
      <c r="A25">
        <v>17</v>
      </c>
      <c r="B25" t="str">
        <f t="shared" si="0"/>
        <v>R6517</v>
      </c>
      <c r="C25" t="s">
        <v>13</v>
      </c>
      <c r="D25" s="24" t="s">
        <v>31</v>
      </c>
      <c r="E25" s="13" t="str">
        <f t="shared" si="1"/>
        <v>R65+10 cm kõrgus üp automaatuks M 11 * 21</v>
      </c>
      <c r="F25" s="13" t="s">
        <v>15</v>
      </c>
      <c r="G25" s="23">
        <v>132</v>
      </c>
      <c r="H25" s="23">
        <v>120</v>
      </c>
      <c r="I25" s="23">
        <v>128</v>
      </c>
    </row>
    <row r="26" spans="1:12" s="41" customFormat="1" outlineLevel="1">
      <c r="A26">
        <v>18</v>
      </c>
      <c r="B26" t="str">
        <f t="shared" si="0"/>
        <v>R6518</v>
      </c>
      <c r="C26" t="s">
        <v>13</v>
      </c>
      <c r="D26" s="22" t="s">
        <v>32</v>
      </c>
      <c r="E26" s="13" t="str">
        <f t="shared" si="1"/>
        <v>R65kp automaatuks M 20 * 21</v>
      </c>
      <c r="F26" s="13" t="s">
        <v>15</v>
      </c>
      <c r="G26" s="23">
        <v>8190</v>
      </c>
      <c r="H26" s="23">
        <v>7534</v>
      </c>
      <c r="I26" s="23">
        <v>7971</v>
      </c>
    </row>
    <row r="27" spans="1:12" s="41" customFormat="1" outlineLevel="1">
      <c r="A27">
        <v>19</v>
      </c>
      <c r="B27" t="str">
        <f t="shared" si="0"/>
        <v>R6519</v>
      </c>
      <c r="C27" t="s">
        <v>13</v>
      </c>
      <c r="D27" s="24" t="s">
        <v>33</v>
      </c>
      <c r="E27" s="13" t="str">
        <f t="shared" si="1"/>
        <v>R65+10 cm laius kp automaatuks M 20 * 21</v>
      </c>
      <c r="F27" s="13" t="s">
        <v>15</v>
      </c>
      <c r="G27" s="23">
        <v>128</v>
      </c>
      <c r="H27" s="23">
        <v>117</v>
      </c>
      <c r="I27" s="23">
        <v>124</v>
      </c>
    </row>
    <row r="28" spans="1:12" s="41" customFormat="1" outlineLevel="1">
      <c r="A28">
        <v>20</v>
      </c>
      <c r="B28" t="str">
        <f t="shared" si="0"/>
        <v>R6520</v>
      </c>
      <c r="C28" t="s">
        <v>13</v>
      </c>
      <c r="D28" s="24" t="s">
        <v>34</v>
      </c>
      <c r="E28" s="13" t="str">
        <f t="shared" si="1"/>
        <v>R65+10 cm kõrgus kp automaatuks M 20 * 21</v>
      </c>
      <c r="F28" s="13" t="s">
        <v>15</v>
      </c>
      <c r="G28" s="23">
        <v>242</v>
      </c>
      <c r="H28" s="23">
        <v>223</v>
      </c>
      <c r="I28" s="23">
        <v>237</v>
      </c>
    </row>
    <row r="29" spans="1:12" s="41" customFormat="1" outlineLevel="1">
      <c r="A29">
        <v>21</v>
      </c>
      <c r="B29" t="str">
        <f t="shared" si="0"/>
        <v>R6521</v>
      </c>
      <c r="C29" t="s">
        <v>13</v>
      </c>
      <c r="D29" t="s">
        <v>35</v>
      </c>
      <c r="E29" s="13" t="str">
        <f t="shared" si="1"/>
        <v>R65L profiil 166 010 m</v>
      </c>
      <c r="F29" s="13" t="s">
        <v>15</v>
      </c>
      <c r="G29" s="23">
        <v>320</v>
      </c>
      <c r="H29" s="23">
        <v>303</v>
      </c>
      <c r="I29" s="23">
        <v>311</v>
      </c>
    </row>
    <row r="30" spans="1:12" s="41" customFormat="1" outlineLevel="1">
      <c r="A30">
        <v>22</v>
      </c>
      <c r="B30" t="str">
        <f t="shared" si="0"/>
        <v>R6522</v>
      </c>
      <c r="C30" t="s">
        <v>13</v>
      </c>
      <c r="D30" t="s">
        <v>36</v>
      </c>
      <c r="E30" s="13" t="str">
        <f t="shared" si="1"/>
        <v>R65L profiil 166 020 m</v>
      </c>
      <c r="F30" s="13" t="s">
        <v>15</v>
      </c>
      <c r="G30" s="23">
        <v>345</v>
      </c>
      <c r="H30" s="23">
        <v>317</v>
      </c>
      <c r="I30" s="23">
        <v>336</v>
      </c>
    </row>
    <row r="31" spans="1:12" outlineLevel="1">
      <c r="A31">
        <v>23</v>
      </c>
      <c r="B31" t="str">
        <f t="shared" si="0"/>
        <v>R6523</v>
      </c>
      <c r="C31" t="s">
        <v>13</v>
      </c>
      <c r="D31" t="s">
        <v>37</v>
      </c>
      <c r="E31" s="13" t="str">
        <f t="shared" si="1"/>
        <v>R65L profiil 166 030 m</v>
      </c>
      <c r="F31" s="13" t="s">
        <v>15</v>
      </c>
      <c r="G31" s="16">
        <v>357</v>
      </c>
      <c r="H31" s="16">
        <v>329</v>
      </c>
      <c r="I31" s="16">
        <v>354</v>
      </c>
    </row>
    <row r="32" spans="1:12" outlineLevel="1">
      <c r="A32">
        <v>24</v>
      </c>
      <c r="B32" t="str">
        <f t="shared" si="0"/>
        <v>R6524</v>
      </c>
      <c r="C32" t="s">
        <v>13</v>
      </c>
      <c r="D32" t="s">
        <v>38</v>
      </c>
      <c r="E32" s="13" t="str">
        <f t="shared" si="1"/>
        <v>R65T profiil 166 060 m</v>
      </c>
      <c r="F32" s="13" t="s">
        <v>15</v>
      </c>
      <c r="G32" s="16">
        <v>417</v>
      </c>
      <c r="H32" s="16">
        <v>380</v>
      </c>
      <c r="I32" s="16">
        <v>416</v>
      </c>
    </row>
    <row r="33" spans="1:9" outlineLevel="1">
      <c r="A33">
        <v>25</v>
      </c>
      <c r="B33" t="str">
        <f t="shared" si="0"/>
        <v>R6525</v>
      </c>
      <c r="C33" t="s">
        <v>13</v>
      </c>
      <c r="D33" t="s">
        <v>39</v>
      </c>
      <c r="E33" s="13" t="str">
        <f t="shared" si="1"/>
        <v>R65T profiil 166 050 m</v>
      </c>
      <c r="F33" s="13" t="s">
        <v>15</v>
      </c>
      <c r="G33" s="16">
        <v>392</v>
      </c>
      <c r="H33" s="16">
        <v>357</v>
      </c>
      <c r="I33" s="16">
        <v>392</v>
      </c>
    </row>
    <row r="34" spans="1:9" outlineLevel="1">
      <c r="A34">
        <v>26</v>
      </c>
      <c r="B34" t="str">
        <f t="shared" si="0"/>
        <v>R6526</v>
      </c>
      <c r="C34" t="s">
        <v>13</v>
      </c>
      <c r="D34" t="s">
        <v>40</v>
      </c>
      <c r="E34" s="13" t="str">
        <f t="shared" si="1"/>
        <v>R65T profiil 166 070 m</v>
      </c>
      <c r="F34" s="13" t="s">
        <v>15</v>
      </c>
      <c r="G34" s="16">
        <v>442</v>
      </c>
      <c r="H34" s="16">
        <v>405</v>
      </c>
      <c r="I34" s="16">
        <v>442</v>
      </c>
    </row>
    <row r="35" spans="1:9" s="39" customFormat="1" outlineLevel="1">
      <c r="A35">
        <v>27</v>
      </c>
      <c r="B35" t="str">
        <f t="shared" si="0"/>
        <v>R6527</v>
      </c>
      <c r="C35" t="s">
        <v>13</v>
      </c>
      <c r="D35" s="17" t="s">
        <v>41</v>
      </c>
      <c r="E35" s="13" t="str">
        <f t="shared" si="1"/>
        <v>R65L tk</v>
      </c>
      <c r="F35" s="13" t="s">
        <v>15</v>
      </c>
      <c r="G35" s="18">
        <v>64</v>
      </c>
      <c r="H35" s="18">
        <v>64</v>
      </c>
      <c r="I35" s="18">
        <v>64</v>
      </c>
    </row>
    <row r="36" spans="1:9" s="39" customFormat="1" outlineLevel="1">
      <c r="A36">
        <v>28</v>
      </c>
      <c r="B36" t="str">
        <f t="shared" si="0"/>
        <v>R6528</v>
      </c>
      <c r="C36" t="s">
        <v>13</v>
      </c>
      <c r="D36" s="17" t="s">
        <v>42</v>
      </c>
      <c r="E36" s="13" t="str">
        <f t="shared" si="1"/>
        <v>R65T tk</v>
      </c>
      <c r="F36" s="13" t="s">
        <v>15</v>
      </c>
      <c r="G36" s="18">
        <v>56</v>
      </c>
      <c r="H36" s="18">
        <v>56</v>
      </c>
      <c r="I36" s="18">
        <v>56</v>
      </c>
    </row>
    <row r="37" spans="1:9" outlineLevel="1">
      <c r="A37">
        <v>29</v>
      </c>
      <c r="B37" t="str">
        <f t="shared" si="0"/>
        <v>R6529</v>
      </c>
      <c r="C37" t="s">
        <v>13</v>
      </c>
      <c r="D37" s="22" t="s">
        <v>43</v>
      </c>
      <c r="E37" s="13" t="str">
        <f t="shared" si="1"/>
        <v>R65flg profiil 166 470 m</v>
      </c>
      <c r="F37" s="13" t="s">
        <v>15</v>
      </c>
      <c r="G37" s="16">
        <v>312.31199999999995</v>
      </c>
      <c r="H37" s="16">
        <v>292</v>
      </c>
      <c r="I37" s="16">
        <v>305</v>
      </c>
    </row>
    <row r="38" spans="1:9" s="39" customFormat="1" outlineLevel="1">
      <c r="A38">
        <v>30</v>
      </c>
      <c r="B38" t="str">
        <f t="shared" si="0"/>
        <v>R6530</v>
      </c>
      <c r="C38" t="s">
        <v>13</v>
      </c>
      <c r="D38" s="17" t="s">
        <v>44</v>
      </c>
      <c r="E38" s="13" t="str">
        <f t="shared" si="1"/>
        <v>R65aken flg L tk</v>
      </c>
      <c r="F38" s="13" t="s">
        <v>15</v>
      </c>
      <c r="G38" s="18">
        <v>169.16899999999998</v>
      </c>
      <c r="H38" s="18">
        <v>169</v>
      </c>
      <c r="I38" s="18">
        <v>169</v>
      </c>
    </row>
    <row r="39" spans="1:9" outlineLevel="1">
      <c r="A39">
        <v>31</v>
      </c>
      <c r="B39" t="str">
        <f t="shared" si="0"/>
        <v>R6531</v>
      </c>
      <c r="C39" t="s">
        <v>13</v>
      </c>
      <c r="D39" s="22" t="s">
        <v>45</v>
      </c>
      <c r="E39" s="13" t="str">
        <f t="shared" si="1"/>
        <v>R65flg T profiil 166 510 m</v>
      </c>
      <c r="F39" s="13" t="s">
        <v>15</v>
      </c>
      <c r="G39" s="16">
        <v>441.44099999999997</v>
      </c>
      <c r="H39" s="16">
        <v>402</v>
      </c>
      <c r="I39" s="16">
        <v>428</v>
      </c>
    </row>
    <row r="40" spans="1:9" s="39" customFormat="1" outlineLevel="1">
      <c r="A40">
        <v>32</v>
      </c>
      <c r="B40" t="str">
        <f t="shared" si="0"/>
        <v>R6532</v>
      </c>
      <c r="C40" t="s">
        <v>13</v>
      </c>
      <c r="D40" s="17" t="s">
        <v>46</v>
      </c>
      <c r="E40" s="13" t="str">
        <f t="shared" si="1"/>
        <v>R65aken flg T tk</v>
      </c>
      <c r="F40" s="13" t="s">
        <v>15</v>
      </c>
      <c r="G40" s="18">
        <v>180.18</v>
      </c>
      <c r="H40" s="18">
        <v>180</v>
      </c>
      <c r="I40" s="18">
        <v>180</v>
      </c>
    </row>
    <row r="41" spans="1:9" outlineLevel="1">
      <c r="A41">
        <v>33</v>
      </c>
      <c r="B41" t="str">
        <f t="shared" si="0"/>
        <v>R6533</v>
      </c>
      <c r="C41" t="s">
        <v>13</v>
      </c>
      <c r="D41" s="22" t="s">
        <v>47</v>
      </c>
      <c r="E41" s="13" t="str">
        <f t="shared" si="1"/>
        <v>R65flg profiil 166 480 m</v>
      </c>
      <c r="F41" s="13" t="s">
        <v>15</v>
      </c>
      <c r="G41" s="16">
        <v>340</v>
      </c>
      <c r="H41" s="16">
        <v>320</v>
      </c>
      <c r="I41" s="16">
        <v>333</v>
      </c>
    </row>
    <row r="42" spans="1:9" outlineLevel="1">
      <c r="A42">
        <v>34</v>
      </c>
      <c r="B42" t="str">
        <f t="shared" si="0"/>
        <v>R6534</v>
      </c>
      <c r="C42" t="s">
        <v>13</v>
      </c>
      <c r="D42" s="22" t="s">
        <v>48</v>
      </c>
      <c r="E42" s="13" t="str">
        <f t="shared" si="1"/>
        <v>R65flg profiil 166 490 m</v>
      </c>
      <c r="F42" s="13" t="s">
        <v>15</v>
      </c>
      <c r="G42" s="16">
        <v>366</v>
      </c>
      <c r="H42" s="16">
        <v>346</v>
      </c>
      <c r="I42" s="16">
        <v>359</v>
      </c>
    </row>
    <row r="43" spans="1:9" outlineLevel="1">
      <c r="A43">
        <v>35</v>
      </c>
      <c r="B43" t="str">
        <f t="shared" si="0"/>
        <v>R6535</v>
      </c>
      <c r="C43" t="s">
        <v>13</v>
      </c>
      <c r="D43" s="22" t="s">
        <v>49</v>
      </c>
      <c r="E43" s="13" t="str">
        <f t="shared" si="1"/>
        <v>R65flg profiil 166 640 m</v>
      </c>
      <c r="F43" s="13" t="s">
        <v>15</v>
      </c>
      <c r="G43" s="16">
        <v>393</v>
      </c>
      <c r="H43" s="16">
        <v>373</v>
      </c>
      <c r="I43" s="16">
        <v>386</v>
      </c>
    </row>
    <row r="44" spans="1:9" s="40" customFormat="1" outlineLevel="1">
      <c r="A44">
        <v>36</v>
      </c>
      <c r="B44" t="str">
        <f t="shared" si="0"/>
        <v>R6536</v>
      </c>
      <c r="C44" t="s">
        <v>13</v>
      </c>
      <c r="D44" s="20" t="s">
        <v>50</v>
      </c>
      <c r="E44" s="13" t="str">
        <f t="shared" si="1"/>
        <v>R65aknasulus kald / pöördavatav</v>
      </c>
      <c r="F44" s="13" t="s">
        <v>15</v>
      </c>
      <c r="G44" s="21">
        <v>857</v>
      </c>
      <c r="H44" s="21">
        <v>857</v>
      </c>
      <c r="I44" s="21">
        <v>857</v>
      </c>
    </row>
    <row r="45" spans="1:9" s="40" customFormat="1" outlineLevel="1">
      <c r="A45">
        <v>37</v>
      </c>
      <c r="B45" t="str">
        <f t="shared" si="0"/>
        <v>R6537</v>
      </c>
      <c r="C45" t="s">
        <v>13</v>
      </c>
      <c r="D45" s="20" t="s">
        <v>51</v>
      </c>
      <c r="E45" s="13" t="str">
        <f t="shared" si="1"/>
        <v>R65aknasulus pöördavatav</v>
      </c>
      <c r="F45" s="13" t="s">
        <v>15</v>
      </c>
      <c r="G45" s="21">
        <v>606.60599999999988</v>
      </c>
      <c r="H45" s="21">
        <v>606.60599999999988</v>
      </c>
      <c r="I45" s="21">
        <v>606.60599999999988</v>
      </c>
    </row>
    <row r="46" spans="1:9" s="40" customFormat="1" outlineLevel="1">
      <c r="A46" s="12">
        <v>38</v>
      </c>
      <c r="B46" s="12" t="str">
        <f t="shared" si="0"/>
        <v>R6538</v>
      </c>
      <c r="C46" s="12" t="s">
        <v>13</v>
      </c>
      <c r="D46" s="25" t="s">
        <v>52</v>
      </c>
      <c r="E46" s="13" t="str">
        <f t="shared" si="1"/>
        <v>R65aknasulus kaldavatav</v>
      </c>
      <c r="F46" s="13" t="s">
        <v>15</v>
      </c>
      <c r="G46" s="26">
        <v>796.79599999999994</v>
      </c>
      <c r="H46" s="26">
        <v>796.79599999999994</v>
      </c>
      <c r="I46" s="26">
        <v>796.79599999999994</v>
      </c>
    </row>
    <row r="47" spans="1:9">
      <c r="A47" s="28">
        <v>1</v>
      </c>
      <c r="B47" s="28" t="str">
        <f t="shared" si="0"/>
        <v>R50N1</v>
      </c>
      <c r="C47" s="28" t="s">
        <v>53</v>
      </c>
      <c r="D47" s="28" t="s">
        <v>14</v>
      </c>
      <c r="E47" s="13" t="str">
        <f t="shared" si="1"/>
        <v>R50Nüp uks kitsaspr M 11 * 21</v>
      </c>
      <c r="F47" s="13" t="s">
        <v>15</v>
      </c>
      <c r="G47" s="29">
        <v>3151</v>
      </c>
      <c r="H47" s="29">
        <v>2941</v>
      </c>
      <c r="I47" s="29">
        <v>3081</v>
      </c>
    </row>
    <row r="48" spans="1:9" outlineLevel="1">
      <c r="A48">
        <v>2</v>
      </c>
      <c r="B48" t="str">
        <f t="shared" si="0"/>
        <v>R50N2</v>
      </c>
      <c r="C48" t="s">
        <v>53</v>
      </c>
      <c r="D48" s="15" t="s">
        <v>16</v>
      </c>
      <c r="E48" s="13" t="str">
        <f t="shared" si="1"/>
        <v>R50N+10 cm laius üp uks kitsaspr M 11 * 21</v>
      </c>
      <c r="F48" s="13" t="s">
        <v>15</v>
      </c>
      <c r="G48" s="16">
        <v>73</v>
      </c>
      <c r="H48" s="16">
        <v>67</v>
      </c>
      <c r="I48" s="16">
        <v>71</v>
      </c>
    </row>
    <row r="49" spans="1:9" outlineLevel="1">
      <c r="A49">
        <v>3</v>
      </c>
      <c r="B49" t="str">
        <f t="shared" si="0"/>
        <v>R50N3</v>
      </c>
      <c r="C49" t="s">
        <v>53</v>
      </c>
      <c r="D49" s="15" t="s">
        <v>17</v>
      </c>
      <c r="E49" s="13" t="str">
        <f t="shared" si="1"/>
        <v>R50N+10 cm kõrgus üp uks kitsaspr M 11 * 21</v>
      </c>
      <c r="F49" s="13" t="s">
        <v>15</v>
      </c>
      <c r="G49" s="16">
        <v>82</v>
      </c>
      <c r="H49" s="16">
        <v>74</v>
      </c>
      <c r="I49" s="16">
        <v>79</v>
      </c>
    </row>
    <row r="50" spans="1:9" s="39" customFormat="1" outlineLevel="1">
      <c r="A50">
        <v>4</v>
      </c>
      <c r="B50" t="str">
        <f t="shared" si="0"/>
        <v>R50N4</v>
      </c>
      <c r="C50" t="s">
        <v>53</v>
      </c>
      <c r="D50" s="17" t="s">
        <v>18</v>
      </c>
      <c r="E50" s="13" t="str">
        <f t="shared" si="1"/>
        <v>R50Nüp uks moodul M 11 * 21</v>
      </c>
      <c r="F50" s="13" t="s">
        <v>15</v>
      </c>
      <c r="G50" s="18">
        <v>3505</v>
      </c>
      <c r="H50" s="18">
        <v>3281</v>
      </c>
      <c r="I50" s="18">
        <v>3430</v>
      </c>
    </row>
    <row r="51" spans="1:9" s="39" customFormat="1" outlineLevel="1">
      <c r="A51">
        <v>5</v>
      </c>
      <c r="B51" t="str">
        <f t="shared" si="0"/>
        <v>R50N5</v>
      </c>
      <c r="C51" t="s">
        <v>53</v>
      </c>
      <c r="D51" s="19" t="s">
        <v>19</v>
      </c>
      <c r="E51" s="13" t="str">
        <f t="shared" si="1"/>
        <v>R50N+10 cm laius üp uks moodul M 11 * 21</v>
      </c>
      <c r="F51" s="13" t="s">
        <v>15</v>
      </c>
      <c r="G51" s="18">
        <v>81</v>
      </c>
      <c r="H51" s="18">
        <v>75</v>
      </c>
      <c r="I51" s="18">
        <v>79</v>
      </c>
    </row>
    <row r="52" spans="1:9" s="39" customFormat="1" outlineLevel="1">
      <c r="A52">
        <v>6</v>
      </c>
      <c r="B52" t="str">
        <f t="shared" si="0"/>
        <v>R50N6</v>
      </c>
      <c r="C52" t="s">
        <v>53</v>
      </c>
      <c r="D52" s="19" t="s">
        <v>20</v>
      </c>
      <c r="E52" s="13" t="str">
        <f t="shared" si="1"/>
        <v>R50N+10 cm kõrgus üp uks moodul M 11 * 21</v>
      </c>
      <c r="F52" s="13" t="s">
        <v>15</v>
      </c>
      <c r="G52" s="18">
        <v>90</v>
      </c>
      <c r="H52" s="18">
        <v>82</v>
      </c>
      <c r="I52" s="18">
        <v>88</v>
      </c>
    </row>
    <row r="53" spans="1:9" outlineLevel="1">
      <c r="A53">
        <v>7</v>
      </c>
      <c r="B53" t="str">
        <f t="shared" si="0"/>
        <v>R50N7</v>
      </c>
      <c r="C53" t="s">
        <v>53</v>
      </c>
      <c r="D53" t="s">
        <v>22</v>
      </c>
      <c r="E53" s="13" t="str">
        <f t="shared" si="1"/>
        <v>R50Nkp uks kitsaspr M 20 * 21</v>
      </c>
      <c r="F53" s="13" t="s">
        <v>15</v>
      </c>
      <c r="G53" s="16">
        <v>5880</v>
      </c>
      <c r="H53" s="16">
        <v>5524</v>
      </c>
      <c r="I53" s="16">
        <v>5761</v>
      </c>
    </row>
    <row r="54" spans="1:9" outlineLevel="1">
      <c r="A54">
        <v>8</v>
      </c>
      <c r="B54" t="str">
        <f t="shared" si="0"/>
        <v>R50N8</v>
      </c>
      <c r="C54" t="s">
        <v>53</v>
      </c>
      <c r="D54" s="15" t="s">
        <v>23</v>
      </c>
      <c r="E54" s="13" t="str">
        <f t="shared" si="1"/>
        <v>R50N+10 cm laius kp uks kitsaspr M 20 * 21</v>
      </c>
      <c r="F54" s="13" t="s">
        <v>15</v>
      </c>
      <c r="G54" s="16">
        <v>73</v>
      </c>
      <c r="H54" s="16">
        <v>67</v>
      </c>
      <c r="I54" s="16">
        <v>71</v>
      </c>
    </row>
    <row r="55" spans="1:9" outlineLevel="1">
      <c r="A55">
        <v>9</v>
      </c>
      <c r="B55" t="str">
        <f t="shared" si="0"/>
        <v>R50N9</v>
      </c>
      <c r="C55" t="s">
        <v>53</v>
      </c>
      <c r="D55" s="15" t="s">
        <v>24</v>
      </c>
      <c r="E55" s="13" t="str">
        <f t="shared" si="1"/>
        <v>R50N+10 cm kõrgus kp uks kitsaspr M 20 * 21</v>
      </c>
      <c r="F55" s="13" t="s">
        <v>15</v>
      </c>
      <c r="G55" s="16">
        <v>131</v>
      </c>
      <c r="H55" s="16">
        <v>119</v>
      </c>
      <c r="I55" s="16">
        <v>127</v>
      </c>
    </row>
    <row r="56" spans="1:9" s="39" customFormat="1" outlineLevel="1">
      <c r="A56">
        <v>10</v>
      </c>
      <c r="B56" t="str">
        <f t="shared" si="0"/>
        <v>R50N10</v>
      </c>
      <c r="C56" t="s">
        <v>53</v>
      </c>
      <c r="D56" s="17" t="s">
        <v>25</v>
      </c>
      <c r="E56" s="13" t="str">
        <f t="shared" si="1"/>
        <v>R50Nkp uks moodul M 20 * 21</v>
      </c>
      <c r="F56" s="13" t="s">
        <v>15</v>
      </c>
      <c r="G56" s="18">
        <v>6650</v>
      </c>
      <c r="H56" s="18">
        <v>6268</v>
      </c>
      <c r="I56" s="18">
        <v>6523</v>
      </c>
    </row>
    <row r="57" spans="1:9" s="39" customFormat="1" outlineLevel="1">
      <c r="A57">
        <v>11</v>
      </c>
      <c r="B57" t="str">
        <f t="shared" si="0"/>
        <v>R50N11</v>
      </c>
      <c r="C57" t="s">
        <v>53</v>
      </c>
      <c r="D57" s="19" t="s">
        <v>26</v>
      </c>
      <c r="E57" s="13" t="str">
        <f t="shared" si="1"/>
        <v>R50N+10 cm laius kp uks moodul M 20 * 21</v>
      </c>
      <c r="F57" s="13" t="s">
        <v>15</v>
      </c>
      <c r="G57" s="18">
        <v>81</v>
      </c>
      <c r="H57" s="18">
        <v>75</v>
      </c>
      <c r="I57" s="18">
        <v>79</v>
      </c>
    </row>
    <row r="58" spans="1:9" s="39" customFormat="1" outlineLevel="1">
      <c r="A58">
        <v>12</v>
      </c>
      <c r="B58" t="str">
        <f t="shared" si="0"/>
        <v>R50N12</v>
      </c>
      <c r="C58" t="s">
        <v>53</v>
      </c>
      <c r="D58" s="19" t="s">
        <v>27</v>
      </c>
      <c r="E58" s="13" t="str">
        <f t="shared" si="1"/>
        <v>R50N+10 cm kõrgus kp uks moodul M 20 * 21</v>
      </c>
      <c r="F58" s="13" t="s">
        <v>15</v>
      </c>
      <c r="G58" s="18">
        <v>148</v>
      </c>
      <c r="H58" s="18">
        <v>134</v>
      </c>
      <c r="I58" s="18">
        <v>143</v>
      </c>
    </row>
    <row r="59" spans="1:9" s="41" customFormat="1" outlineLevel="1">
      <c r="A59">
        <v>13</v>
      </c>
      <c r="B59" t="str">
        <f t="shared" si="0"/>
        <v>R50N13</v>
      </c>
      <c r="C59" t="s">
        <v>53</v>
      </c>
      <c r="D59" s="22" t="s">
        <v>54</v>
      </c>
      <c r="E59" s="13" t="str">
        <f t="shared" si="1"/>
        <v>R50Nüp automaatuks M 20 * 21</v>
      </c>
      <c r="F59" s="13" t="s">
        <v>15</v>
      </c>
      <c r="G59" s="23">
        <v>3707</v>
      </c>
      <c r="H59" s="23">
        <v>3365</v>
      </c>
      <c r="I59" s="23">
        <v>3593</v>
      </c>
    </row>
    <row r="60" spans="1:9" s="41" customFormat="1" outlineLevel="1">
      <c r="A60">
        <v>14</v>
      </c>
      <c r="B60" t="str">
        <f t="shared" si="0"/>
        <v>R50N14</v>
      </c>
      <c r="C60" t="s">
        <v>53</v>
      </c>
      <c r="D60" s="24" t="s">
        <v>30</v>
      </c>
      <c r="E60" s="13" t="str">
        <f t="shared" si="1"/>
        <v>R50N+10 cm laius üp automaatuks M 11 * 21</v>
      </c>
      <c r="F60" s="13" t="s">
        <v>15</v>
      </c>
      <c r="G60" s="23">
        <v>102</v>
      </c>
      <c r="H60" s="23">
        <v>93</v>
      </c>
      <c r="I60" s="23">
        <v>99</v>
      </c>
    </row>
    <row r="61" spans="1:9" s="41" customFormat="1" outlineLevel="1">
      <c r="A61">
        <v>15</v>
      </c>
      <c r="B61" t="str">
        <f t="shared" si="0"/>
        <v>R50N15</v>
      </c>
      <c r="C61" t="s">
        <v>53</v>
      </c>
      <c r="D61" s="24" t="s">
        <v>31</v>
      </c>
      <c r="E61" s="13" t="str">
        <f t="shared" si="1"/>
        <v>R50N+10 cm kõrgus üp automaatuks M 11 * 21</v>
      </c>
      <c r="F61" s="13" t="s">
        <v>15</v>
      </c>
      <c r="G61" s="23">
        <v>121</v>
      </c>
      <c r="H61" s="23">
        <v>109</v>
      </c>
      <c r="I61" s="23">
        <v>117</v>
      </c>
    </row>
    <row r="62" spans="1:9" s="41" customFormat="1" outlineLevel="1">
      <c r="A62">
        <v>16</v>
      </c>
      <c r="B62" t="str">
        <f t="shared" si="0"/>
        <v>R50N16</v>
      </c>
      <c r="C62" t="s">
        <v>53</v>
      </c>
      <c r="D62" s="22" t="s">
        <v>32</v>
      </c>
      <c r="E62" s="13" t="str">
        <f t="shared" si="1"/>
        <v>R50Nkp automaatuks M 20 * 21</v>
      </c>
      <c r="F62" s="13" t="s">
        <v>15</v>
      </c>
      <c r="G62" s="23">
        <v>6124</v>
      </c>
      <c r="H62" s="23">
        <v>5568</v>
      </c>
      <c r="I62" s="23">
        <v>5939</v>
      </c>
    </row>
    <row r="63" spans="1:9" s="41" customFormat="1" outlineLevel="1">
      <c r="A63">
        <v>17</v>
      </c>
      <c r="B63" t="str">
        <f t="shared" si="0"/>
        <v>R50N17</v>
      </c>
      <c r="C63" t="s">
        <v>53</v>
      </c>
      <c r="D63" s="24" t="s">
        <v>33</v>
      </c>
      <c r="E63" s="13" t="str">
        <f t="shared" si="1"/>
        <v>R50N+10 cm laius kp automaatuks M 20 * 21</v>
      </c>
      <c r="F63" s="13" t="s">
        <v>15</v>
      </c>
      <c r="G63" s="23">
        <v>104</v>
      </c>
      <c r="H63" s="23">
        <v>95</v>
      </c>
      <c r="I63" s="23">
        <v>101</v>
      </c>
    </row>
    <row r="64" spans="1:9" s="41" customFormat="1" outlineLevel="1">
      <c r="A64">
        <v>18</v>
      </c>
      <c r="B64" t="str">
        <f t="shared" si="0"/>
        <v>R50N18</v>
      </c>
      <c r="C64" t="s">
        <v>53</v>
      </c>
      <c r="D64" s="24" t="s">
        <v>34</v>
      </c>
      <c r="E64" s="13" t="str">
        <f t="shared" si="1"/>
        <v>R50N+10 cm kõrgus kp automaatuks M 20 * 21</v>
      </c>
      <c r="F64" s="13" t="s">
        <v>15</v>
      </c>
      <c r="G64" s="23">
        <v>175</v>
      </c>
      <c r="H64" s="23">
        <v>157</v>
      </c>
      <c r="I64" s="23">
        <v>169</v>
      </c>
    </row>
    <row r="65" spans="1:9" outlineLevel="1">
      <c r="A65">
        <v>19</v>
      </c>
      <c r="B65" t="str">
        <f t="shared" si="0"/>
        <v>R50N19</v>
      </c>
      <c r="C65" t="s">
        <v>53</v>
      </c>
      <c r="D65" t="s">
        <v>55</v>
      </c>
      <c r="E65" s="13" t="str">
        <f t="shared" si="1"/>
        <v>R50NL profiil 157 050 m</v>
      </c>
      <c r="F65" s="13" t="s">
        <v>15</v>
      </c>
      <c r="G65" s="16">
        <v>253</v>
      </c>
      <c r="H65" s="16">
        <v>228</v>
      </c>
      <c r="I65" s="16">
        <v>245</v>
      </c>
    </row>
    <row r="66" spans="1:9" outlineLevel="1">
      <c r="A66">
        <v>20</v>
      </c>
      <c r="B66" t="str">
        <f t="shared" si="0"/>
        <v>R50N20</v>
      </c>
      <c r="C66" t="s">
        <v>53</v>
      </c>
      <c r="D66" t="s">
        <v>56</v>
      </c>
      <c r="E66" s="13" t="str">
        <f t="shared" si="1"/>
        <v>R50NT profiil 157 030 m</v>
      </c>
      <c r="F66" s="13" t="s">
        <v>15</v>
      </c>
      <c r="G66" s="16">
        <v>306</v>
      </c>
      <c r="H66" s="16">
        <v>288</v>
      </c>
      <c r="I66" s="16">
        <v>300</v>
      </c>
    </row>
    <row r="67" spans="1:9" outlineLevel="1">
      <c r="A67">
        <v>21</v>
      </c>
      <c r="B67" t="str">
        <f t="shared" si="0"/>
        <v>R50N21</v>
      </c>
      <c r="C67" t="s">
        <v>53</v>
      </c>
      <c r="D67" t="s">
        <v>57</v>
      </c>
      <c r="E67" s="13" t="str">
        <f t="shared" si="1"/>
        <v>R50NT profiil 157 060 m</v>
      </c>
      <c r="F67" s="13" t="s">
        <v>15</v>
      </c>
      <c r="G67" s="16">
        <v>347</v>
      </c>
      <c r="H67" s="16">
        <v>310</v>
      </c>
      <c r="I67" s="16">
        <v>334</v>
      </c>
    </row>
    <row r="68" spans="1:9" outlineLevel="1">
      <c r="A68">
        <v>22</v>
      </c>
      <c r="B68" t="str">
        <f t="shared" si="0"/>
        <v>R50N22</v>
      </c>
      <c r="C68" t="s">
        <v>53</v>
      </c>
      <c r="D68" t="s">
        <v>58</v>
      </c>
      <c r="E68" s="13" t="str">
        <f t="shared" si="1"/>
        <v>R50NT profiil 157 650 m</v>
      </c>
      <c r="F68" s="13" t="s">
        <v>15</v>
      </c>
      <c r="G68" s="16">
        <v>332</v>
      </c>
      <c r="H68" s="16">
        <v>298</v>
      </c>
      <c r="I68" s="16">
        <v>320</v>
      </c>
    </row>
    <row r="69" spans="1:9" outlineLevel="1">
      <c r="A69">
        <v>23</v>
      </c>
      <c r="B69" t="str">
        <f t="shared" si="0"/>
        <v>R50N23</v>
      </c>
      <c r="C69" t="s">
        <v>53</v>
      </c>
      <c r="D69" t="s">
        <v>59</v>
      </c>
      <c r="E69" s="13" t="str">
        <f t="shared" si="1"/>
        <v>R50NT profiil 157 070 m</v>
      </c>
      <c r="F69" s="13" t="s">
        <v>15</v>
      </c>
      <c r="G69" s="16">
        <v>458</v>
      </c>
      <c r="H69" s="16">
        <v>419</v>
      </c>
      <c r="I69" s="16">
        <v>445</v>
      </c>
    </row>
    <row r="70" spans="1:9" s="39" customFormat="1" outlineLevel="1">
      <c r="A70">
        <v>24</v>
      </c>
      <c r="B70" t="str">
        <f t="shared" si="0"/>
        <v>R50N24</v>
      </c>
      <c r="C70" t="s">
        <v>53</v>
      </c>
      <c r="D70" s="17" t="s">
        <v>41</v>
      </c>
      <c r="E70" s="13" t="str">
        <f t="shared" si="1"/>
        <v>R50NL tk</v>
      </c>
      <c r="F70" s="13" t="s">
        <v>15</v>
      </c>
      <c r="G70" s="18">
        <v>42</v>
      </c>
      <c r="H70" s="18">
        <v>42</v>
      </c>
      <c r="I70" s="18">
        <v>42</v>
      </c>
    </row>
    <row r="71" spans="1:9" s="39" customFormat="1" outlineLevel="1">
      <c r="A71" s="12">
        <v>25</v>
      </c>
      <c r="B71" s="12" t="str">
        <f t="shared" si="0"/>
        <v>R50N25</v>
      </c>
      <c r="C71" s="12" t="s">
        <v>53</v>
      </c>
      <c r="D71" s="30" t="s">
        <v>42</v>
      </c>
      <c r="E71" s="13" t="str">
        <f t="shared" si="1"/>
        <v>R50NT tk</v>
      </c>
      <c r="F71" s="13" t="s">
        <v>15</v>
      </c>
      <c r="G71" s="31">
        <v>48</v>
      </c>
      <c r="H71" s="31">
        <v>48</v>
      </c>
      <c r="I71" s="31">
        <v>48</v>
      </c>
    </row>
    <row r="72" spans="1:9">
      <c r="A72" s="28">
        <v>1</v>
      </c>
      <c r="B72" s="28" t="str">
        <f t="shared" si="0"/>
        <v>FirestopII1</v>
      </c>
      <c r="C72" s="28" t="s">
        <v>60</v>
      </c>
      <c r="D72" s="28" t="s">
        <v>14</v>
      </c>
      <c r="E72" s="13" t="str">
        <f t="shared" si="1"/>
        <v>FirestopIIüp uks kitsaspr M 11 * 21</v>
      </c>
      <c r="F72" s="13" t="s">
        <v>15</v>
      </c>
      <c r="G72" s="29">
        <v>9046</v>
      </c>
      <c r="H72" s="29">
        <v>8810</v>
      </c>
      <c r="I72" s="29">
        <v>8967</v>
      </c>
    </row>
    <row r="73" spans="1:9" outlineLevel="1">
      <c r="A73">
        <v>2</v>
      </c>
      <c r="B73" t="str">
        <f t="shared" ref="B73:B136" si="2">C73&amp;A73</f>
        <v>FirestopII2</v>
      </c>
      <c r="C73" t="s">
        <v>60</v>
      </c>
      <c r="D73" s="15" t="s">
        <v>16</v>
      </c>
      <c r="E73" s="13" t="str">
        <f t="shared" ref="E73:E136" si="3">C73&amp;D73</f>
        <v>FirestopII+10 cm laius üp uks kitsaspr M 11 * 21</v>
      </c>
      <c r="F73" s="13" t="s">
        <v>15</v>
      </c>
      <c r="G73" s="16">
        <v>210</v>
      </c>
      <c r="H73" s="16">
        <v>203</v>
      </c>
      <c r="I73" s="16">
        <v>208</v>
      </c>
    </row>
    <row r="74" spans="1:9" outlineLevel="1">
      <c r="A74">
        <v>3</v>
      </c>
      <c r="B74" t="str">
        <f t="shared" si="2"/>
        <v>FirestopII3</v>
      </c>
      <c r="C74" t="s">
        <v>60</v>
      </c>
      <c r="D74" s="15" t="s">
        <v>17</v>
      </c>
      <c r="E74" s="13" t="str">
        <f t="shared" si="3"/>
        <v>FirestopII+10 cm kõrgus üp uks kitsaspr M 11 * 21</v>
      </c>
      <c r="F74" s="13" t="s">
        <v>15</v>
      </c>
      <c r="G74" s="16">
        <v>251</v>
      </c>
      <c r="H74" s="16">
        <v>243</v>
      </c>
      <c r="I74" s="16">
        <v>248</v>
      </c>
    </row>
    <row r="75" spans="1:9" s="39" customFormat="1" outlineLevel="1">
      <c r="A75">
        <v>4</v>
      </c>
      <c r="B75" t="str">
        <f t="shared" si="2"/>
        <v>FirestopII4</v>
      </c>
      <c r="C75" t="s">
        <v>60</v>
      </c>
      <c r="D75" s="17" t="s">
        <v>18</v>
      </c>
      <c r="E75" s="13" t="str">
        <f t="shared" si="3"/>
        <v>FirestopIIüp uks moodul M 11 * 21</v>
      </c>
      <c r="F75" s="13" t="s">
        <v>15</v>
      </c>
      <c r="G75" s="18">
        <v>9835</v>
      </c>
      <c r="H75" s="18">
        <v>9571</v>
      </c>
      <c r="I75" s="18">
        <v>9747</v>
      </c>
    </row>
    <row r="76" spans="1:9" s="39" customFormat="1" outlineLevel="1">
      <c r="A76">
        <v>5</v>
      </c>
      <c r="B76" t="str">
        <f t="shared" si="2"/>
        <v>FirestopII5</v>
      </c>
      <c r="C76" t="s">
        <v>60</v>
      </c>
      <c r="D76" s="19" t="s">
        <v>19</v>
      </c>
      <c r="E76" s="13" t="str">
        <f t="shared" si="3"/>
        <v>FirestopII+10 cm laius üp uks moodul M 11 * 21</v>
      </c>
      <c r="F76" s="13" t="s">
        <v>15</v>
      </c>
      <c r="G76" s="18">
        <v>210</v>
      </c>
      <c r="H76" s="18">
        <v>203</v>
      </c>
      <c r="I76" s="18">
        <v>208</v>
      </c>
    </row>
    <row r="77" spans="1:9" s="39" customFormat="1" outlineLevel="1">
      <c r="A77">
        <v>6</v>
      </c>
      <c r="B77" t="str">
        <f t="shared" si="2"/>
        <v>FirestopII6</v>
      </c>
      <c r="C77" t="s">
        <v>60</v>
      </c>
      <c r="D77" s="19" t="s">
        <v>20</v>
      </c>
      <c r="E77" s="13" t="str">
        <f t="shared" si="3"/>
        <v>FirestopII+10 cm kõrgus üp uks moodul M 11 * 21</v>
      </c>
      <c r="F77" s="13" t="s">
        <v>15</v>
      </c>
      <c r="G77" s="18">
        <v>1115</v>
      </c>
      <c r="H77" s="18">
        <v>1077</v>
      </c>
      <c r="I77" s="18">
        <v>1102</v>
      </c>
    </row>
    <row r="78" spans="1:9" outlineLevel="1">
      <c r="A78">
        <v>7</v>
      </c>
      <c r="B78" t="str">
        <f t="shared" si="2"/>
        <v>FirestopII7</v>
      </c>
      <c r="C78" t="s">
        <v>60</v>
      </c>
      <c r="D78" t="s">
        <v>22</v>
      </c>
      <c r="E78" s="13" t="str">
        <f t="shared" si="3"/>
        <v>FirestopIIkp uks kitsaspr M 20 * 21</v>
      </c>
      <c r="F78" s="13" t="s">
        <v>15</v>
      </c>
      <c r="G78" s="16">
        <v>17006</v>
      </c>
      <c r="H78" s="16">
        <v>16603</v>
      </c>
      <c r="I78" s="16">
        <v>16871</v>
      </c>
    </row>
    <row r="79" spans="1:9" outlineLevel="1">
      <c r="A79">
        <v>8</v>
      </c>
      <c r="B79" t="str">
        <f t="shared" si="2"/>
        <v>FirestopII8</v>
      </c>
      <c r="C79" t="s">
        <v>60</v>
      </c>
      <c r="D79" s="15" t="s">
        <v>23</v>
      </c>
      <c r="E79" s="13" t="str">
        <f t="shared" si="3"/>
        <v>FirestopII+10 cm laius kp uks kitsaspr M 20 * 21</v>
      </c>
      <c r="F79" s="13" t="s">
        <v>15</v>
      </c>
      <c r="G79" s="16">
        <v>233</v>
      </c>
      <c r="H79" s="16">
        <v>225</v>
      </c>
      <c r="I79" s="16">
        <v>230</v>
      </c>
    </row>
    <row r="80" spans="1:9" outlineLevel="1">
      <c r="A80">
        <v>9</v>
      </c>
      <c r="B80" t="str">
        <f t="shared" si="2"/>
        <v>FirestopII9</v>
      </c>
      <c r="C80" t="s">
        <v>60</v>
      </c>
      <c r="D80" s="15" t="s">
        <v>24</v>
      </c>
      <c r="E80" s="13" t="str">
        <f t="shared" si="3"/>
        <v>FirestopII+10 cm kõrgus kp uks kitsaspr M 20 * 21</v>
      </c>
      <c r="F80" s="13" t="s">
        <v>15</v>
      </c>
      <c r="G80" s="16">
        <v>393</v>
      </c>
      <c r="H80" s="16">
        <v>380</v>
      </c>
      <c r="I80" s="16">
        <v>389</v>
      </c>
    </row>
    <row r="81" spans="1:9" s="39" customFormat="1" outlineLevel="1">
      <c r="A81">
        <v>10</v>
      </c>
      <c r="B81" t="str">
        <f t="shared" si="2"/>
        <v>FirestopII10</v>
      </c>
      <c r="C81" t="s">
        <v>60</v>
      </c>
      <c r="D81" s="17" t="s">
        <v>25</v>
      </c>
      <c r="E81" s="13" t="str">
        <f t="shared" si="3"/>
        <v>FirestopIIkp uks moodul M 20 * 21</v>
      </c>
      <c r="F81" s="13" t="s">
        <v>15</v>
      </c>
      <c r="G81" s="18">
        <v>17795</v>
      </c>
      <c r="H81" s="18">
        <v>17364</v>
      </c>
      <c r="I81" s="18">
        <v>17651</v>
      </c>
    </row>
    <row r="82" spans="1:9" s="39" customFormat="1" outlineLevel="1">
      <c r="A82">
        <v>11</v>
      </c>
      <c r="B82" t="str">
        <f t="shared" si="2"/>
        <v>FirestopII11</v>
      </c>
      <c r="C82" t="s">
        <v>60</v>
      </c>
      <c r="D82" s="19" t="s">
        <v>26</v>
      </c>
      <c r="E82" s="13" t="str">
        <f t="shared" si="3"/>
        <v>FirestopII+10 cm laius kp uks moodul M 20 * 21</v>
      </c>
      <c r="F82" s="13" t="s">
        <v>15</v>
      </c>
      <c r="G82" s="18">
        <v>233</v>
      </c>
      <c r="H82" s="18">
        <v>225</v>
      </c>
      <c r="I82" s="18">
        <v>230</v>
      </c>
    </row>
    <row r="83" spans="1:9" s="39" customFormat="1" outlineLevel="1">
      <c r="A83">
        <v>12</v>
      </c>
      <c r="B83" t="str">
        <f t="shared" si="2"/>
        <v>FirestopII12</v>
      </c>
      <c r="C83" t="s">
        <v>60</v>
      </c>
      <c r="D83" s="19" t="s">
        <v>27</v>
      </c>
      <c r="E83" s="13" t="str">
        <f t="shared" si="3"/>
        <v>FirestopII+10 cm kõrgus kp uks moodul M 20 * 21</v>
      </c>
      <c r="F83" s="13" t="s">
        <v>15</v>
      </c>
      <c r="G83" s="18">
        <v>1257</v>
      </c>
      <c r="H83" s="18">
        <v>1214</v>
      </c>
      <c r="I83" s="18">
        <v>1243</v>
      </c>
    </row>
    <row r="84" spans="1:9" outlineLevel="1">
      <c r="A84">
        <v>13</v>
      </c>
      <c r="B84" t="str">
        <f t="shared" si="2"/>
        <v>FirestopII13</v>
      </c>
      <c r="C84" t="s">
        <v>60</v>
      </c>
      <c r="D84" t="s">
        <v>61</v>
      </c>
      <c r="E84" s="13" t="str">
        <f t="shared" si="3"/>
        <v>FirestopIIL profiil 152 710 m</v>
      </c>
      <c r="F84" s="13" t="s">
        <v>15</v>
      </c>
      <c r="G84" s="16">
        <v>651</v>
      </c>
      <c r="H84" s="16">
        <v>629</v>
      </c>
      <c r="I84" s="16">
        <v>644</v>
      </c>
    </row>
    <row r="85" spans="1:9" outlineLevel="1">
      <c r="A85">
        <v>14</v>
      </c>
      <c r="B85" t="str">
        <f t="shared" si="2"/>
        <v>FirestopII14</v>
      </c>
      <c r="C85" t="s">
        <v>60</v>
      </c>
      <c r="D85" t="s">
        <v>62</v>
      </c>
      <c r="E85" s="13" t="str">
        <f t="shared" si="3"/>
        <v>FirestopIIT profiil 152 700 m</v>
      </c>
      <c r="F85" s="13" t="s">
        <v>15</v>
      </c>
      <c r="G85" s="16">
        <v>807</v>
      </c>
      <c r="H85" s="16">
        <v>773</v>
      </c>
      <c r="I85" s="16">
        <v>795</v>
      </c>
    </row>
    <row r="86" spans="1:9" s="39" customFormat="1" outlineLevel="1">
      <c r="A86">
        <v>15</v>
      </c>
      <c r="B86" t="str">
        <f t="shared" si="2"/>
        <v>FirestopII15</v>
      </c>
      <c r="C86" t="s">
        <v>60</v>
      </c>
      <c r="D86" s="17" t="s">
        <v>41</v>
      </c>
      <c r="E86" s="13" t="str">
        <f t="shared" si="3"/>
        <v>FirestopIIL tk</v>
      </c>
      <c r="F86" s="13" t="s">
        <v>15</v>
      </c>
      <c r="G86" s="18">
        <v>83</v>
      </c>
      <c r="H86" s="18">
        <v>83</v>
      </c>
      <c r="I86" s="18">
        <v>83</v>
      </c>
    </row>
    <row r="87" spans="1:9" s="39" customFormat="1" outlineLevel="1">
      <c r="A87" s="12">
        <v>16</v>
      </c>
      <c r="B87" s="12" t="str">
        <f t="shared" si="2"/>
        <v>FirestopII16</v>
      </c>
      <c r="C87" s="12" t="s">
        <v>60</v>
      </c>
      <c r="D87" s="30" t="s">
        <v>42</v>
      </c>
      <c r="E87" s="13" t="str">
        <f t="shared" si="3"/>
        <v>FirestopIIT tk</v>
      </c>
      <c r="F87" s="13" t="s">
        <v>15</v>
      </c>
      <c r="G87" s="31">
        <v>89</v>
      </c>
      <c r="H87" s="31">
        <v>89</v>
      </c>
      <c r="I87" s="31">
        <v>89</v>
      </c>
    </row>
    <row r="88" spans="1:9">
      <c r="A88" s="28">
        <v>1</v>
      </c>
      <c r="B88" s="28" t="str">
        <f t="shared" si="2"/>
        <v>FW50+1</v>
      </c>
      <c r="C88" s="28" t="s">
        <v>63</v>
      </c>
      <c r="D88" s="28" t="s">
        <v>64</v>
      </c>
      <c r="E88" s="32" t="str">
        <f t="shared" si="3"/>
        <v>FW50+vertikaal 50 mm</v>
      </c>
      <c r="F88" s="32" t="s">
        <v>15</v>
      </c>
      <c r="G88" s="29">
        <v>433</v>
      </c>
      <c r="H88" s="29">
        <v>410</v>
      </c>
      <c r="I88" s="29">
        <v>425</v>
      </c>
    </row>
    <row r="89" spans="1:9" outlineLevel="1">
      <c r="A89">
        <v>2</v>
      </c>
      <c r="B89" s="12" t="str">
        <f t="shared" si="2"/>
        <v>FW50+2</v>
      </c>
      <c r="C89" t="s">
        <v>63</v>
      </c>
      <c r="D89" t="s">
        <v>65</v>
      </c>
      <c r="E89" s="13" t="str">
        <f t="shared" si="3"/>
        <v>FW50+vertikaal 85 mm</v>
      </c>
      <c r="F89" s="13" t="s">
        <v>15</v>
      </c>
      <c r="G89" s="16">
        <v>487</v>
      </c>
      <c r="H89" s="16">
        <v>461</v>
      </c>
      <c r="I89" s="16">
        <v>479</v>
      </c>
    </row>
    <row r="90" spans="1:9" outlineLevel="1">
      <c r="A90">
        <v>3</v>
      </c>
      <c r="B90" s="12" t="str">
        <f t="shared" si="2"/>
        <v>FW50+3</v>
      </c>
      <c r="C90" t="s">
        <v>63</v>
      </c>
      <c r="D90" t="s">
        <v>66</v>
      </c>
      <c r="E90" s="13" t="str">
        <f t="shared" si="3"/>
        <v>FW50+vertikaal 105 mm</v>
      </c>
      <c r="F90" s="13" t="s">
        <v>15</v>
      </c>
      <c r="G90" s="16">
        <v>506</v>
      </c>
      <c r="H90" s="16">
        <v>478</v>
      </c>
      <c r="I90" s="16">
        <v>497</v>
      </c>
    </row>
    <row r="91" spans="1:9" outlineLevel="1">
      <c r="A91">
        <v>4</v>
      </c>
      <c r="B91" s="12" t="str">
        <f t="shared" si="2"/>
        <v>FW50+4</v>
      </c>
      <c r="C91" t="s">
        <v>63</v>
      </c>
      <c r="D91" t="s">
        <v>67</v>
      </c>
      <c r="E91" s="13" t="str">
        <f t="shared" si="3"/>
        <v>FW50+vertikaal 125 mm</v>
      </c>
      <c r="F91" s="13" t="s">
        <v>15</v>
      </c>
      <c r="G91" s="16">
        <v>553</v>
      </c>
      <c r="H91" s="16">
        <v>522</v>
      </c>
      <c r="I91" s="16">
        <v>542</v>
      </c>
    </row>
    <row r="92" spans="1:9" outlineLevel="1">
      <c r="A92">
        <v>5</v>
      </c>
      <c r="B92" s="12" t="str">
        <f t="shared" si="2"/>
        <v>FW50+5</v>
      </c>
      <c r="C92" t="s">
        <v>63</v>
      </c>
      <c r="D92" t="s">
        <v>68</v>
      </c>
      <c r="E92" s="13" t="str">
        <f t="shared" si="3"/>
        <v>FW50+vertikaal 150 mm</v>
      </c>
      <c r="F92" s="13" t="s">
        <v>15</v>
      </c>
      <c r="G92" s="16">
        <v>586</v>
      </c>
      <c r="H92" s="16">
        <v>553</v>
      </c>
      <c r="I92" s="16">
        <v>575</v>
      </c>
    </row>
    <row r="93" spans="1:9" outlineLevel="1">
      <c r="A93">
        <v>6</v>
      </c>
      <c r="B93" s="12" t="str">
        <f t="shared" si="2"/>
        <v>FW50+6</v>
      </c>
      <c r="C93" t="s">
        <v>63</v>
      </c>
      <c r="D93" t="s">
        <v>69</v>
      </c>
      <c r="E93" s="13" t="str">
        <f t="shared" si="3"/>
        <v>FW50+vertikaal 175 mm</v>
      </c>
      <c r="F93" s="13" t="s">
        <v>15</v>
      </c>
      <c r="G93" s="16">
        <v>618</v>
      </c>
      <c r="H93" s="16">
        <v>583</v>
      </c>
      <c r="I93" s="16">
        <v>606</v>
      </c>
    </row>
    <row r="94" spans="1:9" outlineLevel="1">
      <c r="A94">
        <v>7</v>
      </c>
      <c r="B94" s="12" t="str">
        <f t="shared" si="2"/>
        <v>FW50+7</v>
      </c>
      <c r="C94" t="s">
        <v>63</v>
      </c>
      <c r="D94" t="s">
        <v>70</v>
      </c>
      <c r="E94" s="13" t="str">
        <f t="shared" si="3"/>
        <v>FW50+vertikaal 200 mm</v>
      </c>
      <c r="F94" s="13" t="s">
        <v>15</v>
      </c>
      <c r="G94" s="16">
        <v>781</v>
      </c>
      <c r="H94" s="16">
        <v>744</v>
      </c>
      <c r="I94" s="16">
        <v>768</v>
      </c>
    </row>
    <row r="95" spans="1:9" outlineLevel="1">
      <c r="A95">
        <v>8</v>
      </c>
      <c r="B95" s="12" t="str">
        <f t="shared" si="2"/>
        <v>FW50+8</v>
      </c>
      <c r="C95" t="s">
        <v>63</v>
      </c>
      <c r="D95" t="s">
        <v>71</v>
      </c>
      <c r="E95" s="13" t="str">
        <f t="shared" si="3"/>
        <v>FW50+horisontaal 50 mm</v>
      </c>
      <c r="F95" s="13" t="s">
        <v>15</v>
      </c>
      <c r="G95" s="16">
        <v>367</v>
      </c>
      <c r="H95" s="16">
        <v>346</v>
      </c>
      <c r="I95" s="16">
        <v>360</v>
      </c>
    </row>
    <row r="96" spans="1:9" outlineLevel="1">
      <c r="A96">
        <v>9</v>
      </c>
      <c r="B96" s="12" t="str">
        <f t="shared" si="2"/>
        <v>FW50+9</v>
      </c>
      <c r="C96" t="s">
        <v>63</v>
      </c>
      <c r="D96" t="s">
        <v>72</v>
      </c>
      <c r="E96" s="13" t="str">
        <f t="shared" si="3"/>
        <v>FW50+horisontaal 85 mm</v>
      </c>
      <c r="F96" s="13" t="s">
        <v>15</v>
      </c>
      <c r="G96" s="16">
        <v>415</v>
      </c>
      <c r="H96" s="16">
        <v>392</v>
      </c>
      <c r="I96" s="16">
        <v>407</v>
      </c>
    </row>
    <row r="97" spans="1:9" outlineLevel="1">
      <c r="A97">
        <v>10</v>
      </c>
      <c r="B97" s="12" t="str">
        <f t="shared" si="2"/>
        <v>FW50+10</v>
      </c>
      <c r="C97" t="s">
        <v>63</v>
      </c>
      <c r="D97" t="s">
        <v>73</v>
      </c>
      <c r="E97" s="13" t="str">
        <f t="shared" si="3"/>
        <v>FW50+horisontaal 105 mm</v>
      </c>
      <c r="F97" s="13" t="s">
        <v>15</v>
      </c>
      <c r="G97" s="16">
        <v>443</v>
      </c>
      <c r="H97" s="16">
        <v>418</v>
      </c>
      <c r="I97" s="16">
        <v>434</v>
      </c>
    </row>
    <row r="98" spans="1:9" outlineLevel="1">
      <c r="A98">
        <v>11</v>
      </c>
      <c r="B98" s="12" t="str">
        <f t="shared" si="2"/>
        <v>FW50+11</v>
      </c>
      <c r="C98" t="s">
        <v>63</v>
      </c>
      <c r="D98" t="s">
        <v>74</v>
      </c>
      <c r="E98" s="13" t="str">
        <f t="shared" si="3"/>
        <v>FW50+horisontaal 125 mm</v>
      </c>
      <c r="F98" s="13" t="s">
        <v>15</v>
      </c>
      <c r="G98" s="16">
        <v>474</v>
      </c>
      <c r="H98" s="16">
        <v>447</v>
      </c>
      <c r="I98" s="16">
        <v>465</v>
      </c>
    </row>
    <row r="99" spans="1:9" outlineLevel="1">
      <c r="A99">
        <v>12</v>
      </c>
      <c r="B99" s="12" t="str">
        <f t="shared" si="2"/>
        <v>FW50+12</v>
      </c>
      <c r="C99" t="s">
        <v>63</v>
      </c>
      <c r="D99" t="s">
        <v>75</v>
      </c>
      <c r="E99" s="13" t="str">
        <f t="shared" si="3"/>
        <v>FW50+horisontaal 150 mm</v>
      </c>
      <c r="F99" s="13" t="s">
        <v>15</v>
      </c>
      <c r="G99" s="16">
        <v>505</v>
      </c>
      <c r="H99" s="16">
        <v>475</v>
      </c>
      <c r="I99" s="16">
        <v>495</v>
      </c>
    </row>
    <row r="100" spans="1:9" outlineLevel="1">
      <c r="A100">
        <v>13</v>
      </c>
      <c r="B100" s="12" t="str">
        <f t="shared" si="2"/>
        <v>FW50+13</v>
      </c>
      <c r="C100" t="s">
        <v>63</v>
      </c>
      <c r="D100" t="s">
        <v>76</v>
      </c>
      <c r="E100" s="13" t="str">
        <f t="shared" si="3"/>
        <v>FW50+horisontaal 175 mm</v>
      </c>
      <c r="F100" s="13" t="s">
        <v>15</v>
      </c>
      <c r="G100" s="16">
        <v>553</v>
      </c>
      <c r="H100" s="16">
        <v>521</v>
      </c>
      <c r="I100" s="16">
        <v>543</v>
      </c>
    </row>
    <row r="101" spans="1:9" outlineLevel="1">
      <c r="A101">
        <v>14</v>
      </c>
      <c r="B101" s="12" t="str">
        <f t="shared" si="2"/>
        <v>FW50+14</v>
      </c>
      <c r="C101" t="s">
        <v>63</v>
      </c>
      <c r="D101" s="17" t="s">
        <v>42</v>
      </c>
      <c r="E101" s="13" t="str">
        <f t="shared" si="3"/>
        <v>FW50+T tk</v>
      </c>
      <c r="F101" s="13" t="s">
        <v>15</v>
      </c>
      <c r="G101" s="16">
        <v>96</v>
      </c>
      <c r="H101" s="16">
        <v>96</v>
      </c>
      <c r="I101" s="16">
        <v>96</v>
      </c>
    </row>
    <row r="102" spans="1:9" outlineLevel="1">
      <c r="A102" s="12">
        <v>15</v>
      </c>
      <c r="B102" s="12" t="str">
        <f t="shared" si="2"/>
        <v>FW50+15</v>
      </c>
      <c r="C102" s="12" t="s">
        <v>63</v>
      </c>
      <c r="D102" s="30" t="s">
        <v>77</v>
      </c>
      <c r="E102" s="13" t="str">
        <f t="shared" si="3"/>
        <v>FW50+klaasiruute</v>
      </c>
      <c r="F102" s="13" t="s">
        <v>15</v>
      </c>
      <c r="G102" s="14"/>
      <c r="H102" s="14"/>
      <c r="I102" s="14"/>
    </row>
    <row r="103" spans="1:9">
      <c r="A103" s="28">
        <v>1</v>
      </c>
      <c r="B103" s="28" t="str">
        <f t="shared" si="2"/>
        <v>FW50+kat1</v>
      </c>
      <c r="C103" s="28" t="s">
        <v>78</v>
      </c>
      <c r="D103" s="28" t="s">
        <v>64</v>
      </c>
      <c r="E103" s="13" t="str">
        <f t="shared" si="3"/>
        <v>FW50+katvertikaal 50 mm</v>
      </c>
      <c r="F103" s="13" t="s">
        <v>15</v>
      </c>
      <c r="G103" s="29">
        <v>451</v>
      </c>
      <c r="H103" s="29">
        <v>428</v>
      </c>
      <c r="I103" s="29">
        <v>443</v>
      </c>
    </row>
    <row r="104" spans="1:9" outlineLevel="1">
      <c r="A104">
        <v>2</v>
      </c>
      <c r="B104" t="str">
        <f t="shared" si="2"/>
        <v>FW50+kat2</v>
      </c>
      <c r="C104" t="s">
        <v>78</v>
      </c>
      <c r="D104" t="s">
        <v>65</v>
      </c>
      <c r="E104" s="13" t="str">
        <f t="shared" si="3"/>
        <v>FW50+katvertikaal 85 mm</v>
      </c>
      <c r="F104" s="13" t="s">
        <v>15</v>
      </c>
      <c r="G104" s="16">
        <v>505</v>
      </c>
      <c r="H104" s="16">
        <v>479</v>
      </c>
      <c r="I104" s="16">
        <v>496</v>
      </c>
    </row>
    <row r="105" spans="1:9" outlineLevel="1">
      <c r="A105">
        <v>3</v>
      </c>
      <c r="B105" t="str">
        <f t="shared" si="2"/>
        <v>FW50+kat3</v>
      </c>
      <c r="C105" t="s">
        <v>78</v>
      </c>
      <c r="D105" t="s">
        <v>66</v>
      </c>
      <c r="E105" s="13" t="str">
        <f t="shared" si="3"/>
        <v>FW50+katvertikaal 105 mm</v>
      </c>
      <c r="F105" s="13" t="s">
        <v>15</v>
      </c>
      <c r="G105" s="16">
        <v>524</v>
      </c>
      <c r="H105" s="16">
        <v>496</v>
      </c>
      <c r="I105" s="16">
        <v>515</v>
      </c>
    </row>
    <row r="106" spans="1:9" outlineLevel="1">
      <c r="A106">
        <v>4</v>
      </c>
      <c r="B106" t="str">
        <f t="shared" si="2"/>
        <v>FW50+kat4</v>
      </c>
      <c r="C106" t="s">
        <v>78</v>
      </c>
      <c r="D106" t="s">
        <v>67</v>
      </c>
      <c r="E106" s="13" t="str">
        <f t="shared" si="3"/>
        <v>FW50+katvertikaal 125 mm</v>
      </c>
      <c r="F106" s="13" t="s">
        <v>15</v>
      </c>
      <c r="G106" s="16">
        <v>570</v>
      </c>
      <c r="H106" s="16">
        <v>540</v>
      </c>
      <c r="I106" s="16">
        <v>560</v>
      </c>
    </row>
    <row r="107" spans="1:9" outlineLevel="1">
      <c r="A107">
        <v>5</v>
      </c>
      <c r="B107" t="str">
        <f t="shared" si="2"/>
        <v>FW50+kat5</v>
      </c>
      <c r="C107" t="s">
        <v>78</v>
      </c>
      <c r="D107" t="s">
        <v>68</v>
      </c>
      <c r="E107" s="13" t="str">
        <f t="shared" si="3"/>
        <v>FW50+katvertikaal 150 mm</v>
      </c>
      <c r="F107" s="13" t="s">
        <v>15</v>
      </c>
      <c r="G107" s="16">
        <v>603</v>
      </c>
      <c r="H107" s="16">
        <v>571</v>
      </c>
      <c r="I107" s="16">
        <v>593</v>
      </c>
    </row>
    <row r="108" spans="1:9" outlineLevel="1">
      <c r="A108">
        <v>6</v>
      </c>
      <c r="B108" t="str">
        <f t="shared" si="2"/>
        <v>FW50+kat6</v>
      </c>
      <c r="C108" t="s">
        <v>78</v>
      </c>
      <c r="D108" t="s">
        <v>69</v>
      </c>
      <c r="E108" s="13" t="str">
        <f t="shared" si="3"/>
        <v>FW50+katvertikaal 175 mm</v>
      </c>
      <c r="F108" s="13" t="s">
        <v>15</v>
      </c>
      <c r="G108" s="16">
        <v>636</v>
      </c>
      <c r="H108" s="16">
        <v>601</v>
      </c>
      <c r="I108" s="16">
        <v>624</v>
      </c>
    </row>
    <row r="109" spans="1:9" outlineLevel="1">
      <c r="A109">
        <v>7</v>
      </c>
      <c r="B109" t="str">
        <f t="shared" si="2"/>
        <v>FW50+kat7</v>
      </c>
      <c r="C109" t="s">
        <v>78</v>
      </c>
      <c r="D109" t="s">
        <v>70</v>
      </c>
      <c r="E109" s="13" t="str">
        <f t="shared" si="3"/>
        <v>FW50+katvertikaal 200 mm</v>
      </c>
      <c r="F109" s="13" t="s">
        <v>15</v>
      </c>
      <c r="G109" s="16">
        <v>798</v>
      </c>
      <c r="H109" s="16">
        <v>761</v>
      </c>
      <c r="I109" s="16">
        <v>786</v>
      </c>
    </row>
    <row r="110" spans="1:9" outlineLevel="1">
      <c r="A110">
        <v>8</v>
      </c>
      <c r="B110" t="str">
        <f t="shared" si="2"/>
        <v>FW50+kat8</v>
      </c>
      <c r="C110" t="s">
        <v>78</v>
      </c>
      <c r="D110" t="s">
        <v>71</v>
      </c>
      <c r="E110" s="13" t="str">
        <f t="shared" si="3"/>
        <v>FW50+kathorisontaal 50 mm</v>
      </c>
      <c r="F110" s="13" t="s">
        <v>15</v>
      </c>
      <c r="G110" s="16">
        <v>385</v>
      </c>
      <c r="H110" s="16">
        <v>365</v>
      </c>
      <c r="I110" s="16">
        <v>378</v>
      </c>
    </row>
    <row r="111" spans="1:9" outlineLevel="1">
      <c r="A111">
        <v>9</v>
      </c>
      <c r="B111" t="str">
        <f t="shared" si="2"/>
        <v>FW50+kat9</v>
      </c>
      <c r="C111" t="s">
        <v>78</v>
      </c>
      <c r="D111" t="s">
        <v>72</v>
      </c>
      <c r="E111" s="13" t="str">
        <f t="shared" si="3"/>
        <v>FW50+kathorisontaal 85 mm</v>
      </c>
      <c r="F111" s="13" t="s">
        <v>15</v>
      </c>
      <c r="G111" s="16">
        <v>433</v>
      </c>
      <c r="H111" s="16">
        <v>410</v>
      </c>
      <c r="I111" s="16">
        <v>425</v>
      </c>
    </row>
    <row r="112" spans="1:9" outlineLevel="1">
      <c r="A112">
        <v>10</v>
      </c>
      <c r="B112" t="str">
        <f t="shared" si="2"/>
        <v>FW50+kat10</v>
      </c>
      <c r="C112" t="s">
        <v>78</v>
      </c>
      <c r="D112" t="s">
        <v>73</v>
      </c>
      <c r="E112" s="13" t="str">
        <f t="shared" si="3"/>
        <v>FW50+kathorisontaal 105 mm</v>
      </c>
      <c r="F112" s="13" t="s">
        <v>15</v>
      </c>
      <c r="G112" s="16">
        <v>461</v>
      </c>
      <c r="H112" s="16">
        <v>436</v>
      </c>
      <c r="I112" s="16">
        <v>452</v>
      </c>
    </row>
    <row r="113" spans="1:9" outlineLevel="1">
      <c r="A113">
        <v>11</v>
      </c>
      <c r="B113" t="str">
        <f t="shared" si="2"/>
        <v>FW50+kat11</v>
      </c>
      <c r="C113" t="s">
        <v>78</v>
      </c>
      <c r="D113" t="s">
        <v>74</v>
      </c>
      <c r="E113" s="13" t="str">
        <f t="shared" si="3"/>
        <v>FW50+kathorisontaal 125 mm</v>
      </c>
      <c r="F113" s="13" t="s">
        <v>15</v>
      </c>
      <c r="G113" s="16">
        <v>492</v>
      </c>
      <c r="H113" s="16">
        <v>466</v>
      </c>
      <c r="I113" s="16">
        <v>483</v>
      </c>
    </row>
    <row r="114" spans="1:9" outlineLevel="1">
      <c r="A114">
        <v>12</v>
      </c>
      <c r="B114" t="str">
        <f t="shared" si="2"/>
        <v>FW50+kat12</v>
      </c>
      <c r="C114" t="s">
        <v>78</v>
      </c>
      <c r="D114" t="s">
        <v>75</v>
      </c>
      <c r="E114" s="13" t="str">
        <f t="shared" si="3"/>
        <v>FW50+kathorisontaal 150 mm</v>
      </c>
      <c r="F114" s="13" t="s">
        <v>15</v>
      </c>
      <c r="G114" s="16">
        <v>523</v>
      </c>
      <c r="H114" s="16">
        <v>494</v>
      </c>
      <c r="I114" s="16">
        <v>513</v>
      </c>
    </row>
    <row r="115" spans="1:9" outlineLevel="1">
      <c r="A115">
        <v>13</v>
      </c>
      <c r="B115" t="str">
        <f t="shared" si="2"/>
        <v>FW50+kat13</v>
      </c>
      <c r="C115" t="s">
        <v>78</v>
      </c>
      <c r="D115" t="s">
        <v>76</v>
      </c>
      <c r="E115" s="13" t="str">
        <f t="shared" si="3"/>
        <v>FW50+kathorisontaal 175 mm</v>
      </c>
      <c r="F115" s="13" t="s">
        <v>15</v>
      </c>
      <c r="G115" s="16">
        <v>571</v>
      </c>
      <c r="H115" s="16">
        <v>540</v>
      </c>
      <c r="I115" s="16">
        <v>561</v>
      </c>
    </row>
    <row r="116" spans="1:9" outlineLevel="1">
      <c r="A116">
        <v>14</v>
      </c>
      <c r="B116" t="str">
        <f t="shared" si="2"/>
        <v>FW50+kat14</v>
      </c>
      <c r="C116" t="s">
        <v>78</v>
      </c>
      <c r="D116" s="17" t="s">
        <v>79</v>
      </c>
      <c r="E116" s="13" t="str">
        <f t="shared" si="3"/>
        <v xml:space="preserve">FW50+katT tk katus </v>
      </c>
      <c r="F116" s="13" t="s">
        <v>15</v>
      </c>
      <c r="G116" s="16">
        <v>122</v>
      </c>
      <c r="H116" s="16">
        <v>122</v>
      </c>
      <c r="I116" s="16">
        <v>122</v>
      </c>
    </row>
    <row r="117" spans="1:9" outlineLevel="1">
      <c r="A117" s="12">
        <v>15</v>
      </c>
      <c r="B117" s="12" t="str">
        <f t="shared" si="2"/>
        <v>FW50+kat15</v>
      </c>
      <c r="C117" s="12" t="s">
        <v>78</v>
      </c>
      <c r="D117" s="30" t="s">
        <v>77</v>
      </c>
      <c r="E117" s="13" t="str">
        <f t="shared" si="3"/>
        <v>FW50+katklaasiruute</v>
      </c>
      <c r="F117" s="13" t="s">
        <v>15</v>
      </c>
      <c r="G117" s="14"/>
      <c r="H117" s="14"/>
      <c r="I117" s="14"/>
    </row>
    <row r="118" spans="1:9">
      <c r="A118" s="27">
        <v>1</v>
      </c>
      <c r="B118" s="27" t="str">
        <f t="shared" si="2"/>
        <v>SP350001</v>
      </c>
      <c r="C118" s="27" t="s">
        <v>80</v>
      </c>
      <c r="D118" s="12" t="s">
        <v>14</v>
      </c>
      <c r="E118" s="13" t="str">
        <f t="shared" si="3"/>
        <v>SP35000üp uks kitsaspr M 11 * 21</v>
      </c>
      <c r="F118" s="33" t="s">
        <v>81</v>
      </c>
      <c r="G118" s="29">
        <v>1777</v>
      </c>
      <c r="H118" s="29"/>
      <c r="I118" s="29">
        <v>1777</v>
      </c>
    </row>
    <row r="119" spans="1:9" s="39" customFormat="1" outlineLevel="1">
      <c r="A119" s="22">
        <v>2</v>
      </c>
      <c r="B119" s="22" t="str">
        <f t="shared" si="2"/>
        <v>SP350002</v>
      </c>
      <c r="C119" s="22" t="s">
        <v>80</v>
      </c>
      <c r="D119" s="15" t="s">
        <v>16</v>
      </c>
      <c r="E119" s="13" t="str">
        <f t="shared" si="3"/>
        <v>SP35000+10 cm laius üp uks kitsaspr M 11 * 21</v>
      </c>
      <c r="F119" s="33" t="s">
        <v>81</v>
      </c>
      <c r="G119" s="34">
        <v>52</v>
      </c>
      <c r="H119" s="18"/>
      <c r="I119" s="34">
        <v>52</v>
      </c>
    </row>
    <row r="120" spans="1:9" s="39" customFormat="1" outlineLevel="1">
      <c r="A120" s="22">
        <v>3</v>
      </c>
      <c r="B120" s="22" t="str">
        <f t="shared" si="2"/>
        <v>SP350003</v>
      </c>
      <c r="C120" s="22" t="s">
        <v>80</v>
      </c>
      <c r="D120" s="15" t="s">
        <v>17</v>
      </c>
      <c r="E120" s="13" t="str">
        <f t="shared" si="3"/>
        <v>SP35000+10 cm kõrgus üp uks kitsaspr M 11 * 21</v>
      </c>
      <c r="F120" s="33" t="s">
        <v>81</v>
      </c>
      <c r="G120" s="34">
        <v>52</v>
      </c>
      <c r="H120" s="18"/>
      <c r="I120" s="34">
        <v>52</v>
      </c>
    </row>
    <row r="121" spans="1:9" outlineLevel="1">
      <c r="A121" s="22">
        <v>4</v>
      </c>
      <c r="B121" s="22" t="str">
        <f t="shared" si="2"/>
        <v>SP350004</v>
      </c>
      <c r="C121" s="22" t="s">
        <v>80</v>
      </c>
      <c r="D121" s="17" t="s">
        <v>18</v>
      </c>
      <c r="E121" s="13" t="str">
        <f t="shared" si="3"/>
        <v>SP35000üp uks moodul M 11 * 21</v>
      </c>
      <c r="F121" s="33" t="s">
        <v>81</v>
      </c>
      <c r="G121" s="16">
        <v>2137</v>
      </c>
      <c r="I121" s="16">
        <v>2137</v>
      </c>
    </row>
    <row r="122" spans="1:9" s="39" customFormat="1" outlineLevel="1">
      <c r="A122" s="22">
        <v>5</v>
      </c>
      <c r="B122" s="22" t="str">
        <f t="shared" si="2"/>
        <v>SP350005</v>
      </c>
      <c r="C122" s="22" t="s">
        <v>80</v>
      </c>
      <c r="D122" s="19" t="s">
        <v>19</v>
      </c>
      <c r="E122" s="13" t="str">
        <f t="shared" si="3"/>
        <v>SP35000+10 cm laius üp uks moodul M 11 * 21</v>
      </c>
      <c r="F122" s="33" t="s">
        <v>81</v>
      </c>
      <c r="G122" s="18">
        <v>52</v>
      </c>
      <c r="H122" s="18"/>
      <c r="I122" s="18">
        <v>52</v>
      </c>
    </row>
    <row r="123" spans="1:9" s="39" customFormat="1" outlineLevel="1">
      <c r="A123" s="22">
        <v>6</v>
      </c>
      <c r="B123" s="22" t="str">
        <f t="shared" si="2"/>
        <v>SP350006</v>
      </c>
      <c r="C123" s="22" t="s">
        <v>80</v>
      </c>
      <c r="D123" s="19" t="s">
        <v>20</v>
      </c>
      <c r="E123" s="13" t="str">
        <f t="shared" si="3"/>
        <v>SP35000+10 cm kõrgus üp uks moodul M 11 * 21</v>
      </c>
      <c r="F123" s="33" t="s">
        <v>81</v>
      </c>
      <c r="G123" s="18">
        <v>69</v>
      </c>
      <c r="H123" s="18"/>
      <c r="I123" s="18">
        <v>69</v>
      </c>
    </row>
    <row r="124" spans="1:9" outlineLevel="1">
      <c r="A124" s="22">
        <v>7</v>
      </c>
      <c r="B124" s="22" t="str">
        <f t="shared" si="2"/>
        <v>SP350007</v>
      </c>
      <c r="C124" s="22" t="s">
        <v>80</v>
      </c>
      <c r="D124" t="s">
        <v>22</v>
      </c>
      <c r="E124" s="13" t="str">
        <f t="shared" si="3"/>
        <v>SP35000kp uks kitsaspr M 20 * 21</v>
      </c>
      <c r="F124" s="33" t="s">
        <v>81</v>
      </c>
      <c r="G124" s="16">
        <v>3013</v>
      </c>
      <c r="I124" s="16">
        <v>3013</v>
      </c>
    </row>
    <row r="125" spans="1:9" s="39" customFormat="1" outlineLevel="1">
      <c r="A125" s="22">
        <v>8</v>
      </c>
      <c r="B125" s="22" t="str">
        <f t="shared" si="2"/>
        <v>SP350008</v>
      </c>
      <c r="C125" s="22" t="s">
        <v>80</v>
      </c>
      <c r="D125" s="15" t="s">
        <v>23</v>
      </c>
      <c r="E125" s="13" t="str">
        <f t="shared" si="3"/>
        <v>SP35000+10 cm laius kp uks kitsaspr M 20 * 21</v>
      </c>
      <c r="F125" s="33" t="s">
        <v>81</v>
      </c>
      <c r="G125" s="18">
        <v>52</v>
      </c>
      <c r="H125" s="18"/>
      <c r="I125" s="18">
        <v>52</v>
      </c>
    </row>
    <row r="126" spans="1:9" s="39" customFormat="1" outlineLevel="1">
      <c r="A126" s="22">
        <v>9</v>
      </c>
      <c r="B126" s="22" t="str">
        <f t="shared" si="2"/>
        <v>SP350009</v>
      </c>
      <c r="C126" s="22" t="s">
        <v>80</v>
      </c>
      <c r="D126" s="15" t="s">
        <v>24</v>
      </c>
      <c r="E126" s="13" t="str">
        <f t="shared" si="3"/>
        <v>SP35000+10 cm kõrgus kp uks kitsaspr M 20 * 21</v>
      </c>
      <c r="F126" s="33" t="s">
        <v>81</v>
      </c>
      <c r="G126" s="18">
        <v>89</v>
      </c>
      <c r="H126" s="18"/>
      <c r="I126" s="18">
        <v>89</v>
      </c>
    </row>
    <row r="127" spans="1:9" outlineLevel="1">
      <c r="A127" s="22">
        <v>10</v>
      </c>
      <c r="B127" s="22" t="str">
        <f t="shared" si="2"/>
        <v>SP3500010</v>
      </c>
      <c r="C127" s="22" t="s">
        <v>80</v>
      </c>
      <c r="D127" s="17" t="s">
        <v>25</v>
      </c>
      <c r="E127" s="13" t="str">
        <f t="shared" si="3"/>
        <v>SP35000kp uks moodul M 20 * 21</v>
      </c>
      <c r="F127" s="33" t="s">
        <v>81</v>
      </c>
      <c r="G127" s="16">
        <v>3471</v>
      </c>
      <c r="I127" s="16">
        <v>3471</v>
      </c>
    </row>
    <row r="128" spans="1:9" s="39" customFormat="1" outlineLevel="1">
      <c r="A128" s="22">
        <v>11</v>
      </c>
      <c r="B128" s="22" t="str">
        <f t="shared" si="2"/>
        <v>SP3500011</v>
      </c>
      <c r="C128" s="22" t="s">
        <v>80</v>
      </c>
      <c r="D128" s="19" t="s">
        <v>26</v>
      </c>
      <c r="E128" s="13" t="str">
        <f t="shared" si="3"/>
        <v>SP35000+10 cm laius kp uks moodul M 20 * 21</v>
      </c>
      <c r="F128" s="33" t="s">
        <v>81</v>
      </c>
      <c r="G128" s="18">
        <v>52</v>
      </c>
      <c r="H128" s="18"/>
      <c r="I128" s="18">
        <v>52</v>
      </c>
    </row>
    <row r="129" spans="1:9" s="39" customFormat="1" outlineLevel="1">
      <c r="A129" s="22">
        <v>12</v>
      </c>
      <c r="B129" s="22" t="str">
        <f t="shared" si="2"/>
        <v>SP3500012</v>
      </c>
      <c r="C129" s="22" t="s">
        <v>80</v>
      </c>
      <c r="D129" s="19" t="s">
        <v>27</v>
      </c>
      <c r="E129" s="13" t="str">
        <f t="shared" si="3"/>
        <v>SP35000+10 cm kõrgus kp uks moodul M 20 * 21</v>
      </c>
      <c r="F129" s="33" t="s">
        <v>81</v>
      </c>
      <c r="G129" s="18">
        <v>110</v>
      </c>
      <c r="H129" s="18"/>
      <c r="I129" s="18">
        <v>110</v>
      </c>
    </row>
    <row r="130" spans="1:9" s="40" customFormat="1" outlineLevel="1">
      <c r="A130" s="22">
        <v>13</v>
      </c>
      <c r="B130" s="22" t="str">
        <f t="shared" si="2"/>
        <v>SP3500013</v>
      </c>
      <c r="C130" s="22" t="s">
        <v>80</v>
      </c>
      <c r="D130" s="20" t="s">
        <v>21</v>
      </c>
      <c r="E130" s="13" t="str">
        <f t="shared" si="3"/>
        <v>SP35000üp näpukaitse lisa</v>
      </c>
      <c r="F130" s="33" t="s">
        <v>81</v>
      </c>
      <c r="G130" s="21">
        <v>480</v>
      </c>
      <c r="H130" s="21"/>
      <c r="I130" s="21">
        <v>480</v>
      </c>
    </row>
    <row r="131" spans="1:9" s="40" customFormat="1" outlineLevel="1">
      <c r="A131" s="22">
        <v>14</v>
      </c>
      <c r="B131" s="22" t="str">
        <f t="shared" si="2"/>
        <v>SP3500014</v>
      </c>
      <c r="C131" s="22" t="s">
        <v>80</v>
      </c>
      <c r="D131" s="20" t="s">
        <v>28</v>
      </c>
      <c r="E131" s="13" t="str">
        <f t="shared" si="3"/>
        <v>SP35000kp näpukaitse lisa</v>
      </c>
      <c r="F131" s="33" t="s">
        <v>81</v>
      </c>
      <c r="G131" s="21">
        <v>961</v>
      </c>
      <c r="H131" s="21"/>
      <c r="I131" s="21">
        <v>961</v>
      </c>
    </row>
    <row r="132" spans="1:9" outlineLevel="1">
      <c r="A132" s="22">
        <v>15</v>
      </c>
      <c r="B132" s="22" t="str">
        <f t="shared" si="2"/>
        <v>SP3500015</v>
      </c>
      <c r="C132" s="22" t="s">
        <v>80</v>
      </c>
      <c r="D132" s="22" t="s">
        <v>82</v>
      </c>
      <c r="E132" s="13" t="str">
        <f t="shared" si="3"/>
        <v>SP35000L profiil SP 35 021 m</v>
      </c>
      <c r="F132" s="33" t="s">
        <v>81</v>
      </c>
      <c r="G132" s="16">
        <v>125</v>
      </c>
      <c r="I132" s="16">
        <v>125</v>
      </c>
    </row>
    <row r="133" spans="1:9" outlineLevel="1">
      <c r="A133" s="22">
        <v>16</v>
      </c>
      <c r="B133" s="22" t="str">
        <f t="shared" si="2"/>
        <v>SP3500016</v>
      </c>
      <c r="C133" s="22" t="s">
        <v>80</v>
      </c>
      <c r="D133" s="17" t="s">
        <v>41</v>
      </c>
      <c r="E133" s="13" t="str">
        <f t="shared" si="3"/>
        <v>SP35000L tk</v>
      </c>
      <c r="F133" s="33" t="s">
        <v>81</v>
      </c>
    </row>
    <row r="134" spans="1:9" outlineLevel="1">
      <c r="A134" s="22">
        <v>17</v>
      </c>
      <c r="B134" s="22" t="str">
        <f t="shared" si="2"/>
        <v>SP3500017</v>
      </c>
      <c r="C134" s="22" t="s">
        <v>80</v>
      </c>
      <c r="D134" s="22" t="s">
        <v>83</v>
      </c>
      <c r="E134" s="13" t="str">
        <f t="shared" si="3"/>
        <v xml:space="preserve">SP35000T profiil SP 35 022 m </v>
      </c>
      <c r="F134" s="33" t="s">
        <v>81</v>
      </c>
      <c r="G134" s="16">
        <v>190</v>
      </c>
      <c r="I134" s="16">
        <v>190</v>
      </c>
    </row>
    <row r="135" spans="1:9" outlineLevel="1">
      <c r="A135" s="22">
        <v>18</v>
      </c>
      <c r="B135" s="22" t="str">
        <f t="shared" si="2"/>
        <v>SP3500018</v>
      </c>
      <c r="C135" s="22" t="s">
        <v>80</v>
      </c>
      <c r="D135" s="17" t="s">
        <v>42</v>
      </c>
      <c r="E135" s="13" t="str">
        <f t="shared" si="3"/>
        <v>SP35000T tk</v>
      </c>
      <c r="F135" s="33" t="s">
        <v>81</v>
      </c>
    </row>
    <row r="136" spans="1:9" outlineLevel="1">
      <c r="A136" s="27">
        <v>19</v>
      </c>
      <c r="B136" s="27" t="str">
        <f t="shared" si="2"/>
        <v>SP3500019</v>
      </c>
      <c r="C136" s="27" t="s">
        <v>80</v>
      </c>
      <c r="D136" s="27" t="s">
        <v>84</v>
      </c>
      <c r="E136" s="13" t="str">
        <f t="shared" si="3"/>
        <v>SP350002 erinevat värvi</v>
      </c>
      <c r="F136" s="13" t="s">
        <v>81</v>
      </c>
      <c r="G136" s="14"/>
      <c r="H136" s="14"/>
      <c r="I136" s="14"/>
    </row>
    <row r="137" spans="1:9">
      <c r="A137" s="27">
        <v>1</v>
      </c>
      <c r="B137" s="27" t="str">
        <f t="shared" ref="B137:B200" si="4">C137&amp;A137</f>
        <v>SP35000E301</v>
      </c>
      <c r="C137" s="27" t="s">
        <v>85</v>
      </c>
      <c r="D137" s="12" t="s">
        <v>86</v>
      </c>
      <c r="E137" s="13" t="str">
        <f t="shared" ref="E137:E200" si="5">C137&amp;D137</f>
        <v>SP35000E30üp uks kitsaspr M 11 * 21 E30</v>
      </c>
      <c r="F137" s="33" t="s">
        <v>81</v>
      </c>
      <c r="G137" s="14">
        <v>1936</v>
      </c>
      <c r="H137" s="14"/>
      <c r="I137" s="14">
        <v>1936</v>
      </c>
    </row>
    <row r="138" spans="1:9" outlineLevel="1">
      <c r="A138" s="27">
        <v>2</v>
      </c>
      <c r="B138" s="22" t="str">
        <f t="shared" si="4"/>
        <v>SP35000E302</v>
      </c>
      <c r="C138" s="27" t="s">
        <v>85</v>
      </c>
      <c r="D138" s="15" t="s">
        <v>87</v>
      </c>
      <c r="E138" s="13" t="str">
        <f t="shared" si="5"/>
        <v>SP35000E30+10 cm laius üp uks kitsaspr M 11 * 21 E30</v>
      </c>
      <c r="F138" s="33" t="s">
        <v>81</v>
      </c>
      <c r="G138" s="16">
        <v>55</v>
      </c>
      <c r="I138" s="16">
        <v>55</v>
      </c>
    </row>
    <row r="139" spans="1:9" outlineLevel="1">
      <c r="A139" s="27">
        <v>3</v>
      </c>
      <c r="B139" s="22" t="str">
        <f t="shared" si="4"/>
        <v>SP35000E303</v>
      </c>
      <c r="C139" s="27" t="s">
        <v>85</v>
      </c>
      <c r="D139" s="15" t="s">
        <v>88</v>
      </c>
      <c r="E139" s="13" t="str">
        <f t="shared" si="5"/>
        <v>SP35000E30+10 cm kõrgus üp uks kitsaspr M 11 * 21 E30</v>
      </c>
      <c r="F139" s="33" t="s">
        <v>81</v>
      </c>
      <c r="G139" s="16">
        <v>55</v>
      </c>
      <c r="I139" s="16">
        <v>55</v>
      </c>
    </row>
    <row r="140" spans="1:9" outlineLevel="1">
      <c r="A140" s="27">
        <v>4</v>
      </c>
      <c r="B140" s="22" t="str">
        <f t="shared" si="4"/>
        <v>SP35000E304</v>
      </c>
      <c r="C140" s="27" t="s">
        <v>85</v>
      </c>
      <c r="D140" s="17" t="s">
        <v>89</v>
      </c>
      <c r="E140" s="13" t="str">
        <f t="shared" si="5"/>
        <v>SP35000E30üp uks moodul M 11 * 21 E30</v>
      </c>
      <c r="F140" s="33" t="s">
        <v>81</v>
      </c>
      <c r="G140" s="16">
        <v>2263</v>
      </c>
      <c r="I140" s="16">
        <v>2263</v>
      </c>
    </row>
    <row r="141" spans="1:9" outlineLevel="1">
      <c r="A141" s="27">
        <v>5</v>
      </c>
      <c r="B141" s="22" t="str">
        <f t="shared" si="4"/>
        <v>SP35000E305</v>
      </c>
      <c r="C141" s="27" t="s">
        <v>85</v>
      </c>
      <c r="D141" s="19" t="s">
        <v>90</v>
      </c>
      <c r="E141" s="13" t="str">
        <f t="shared" si="5"/>
        <v>SP35000E30+10 cm laius üp uks moodul M 11 * 21 E30</v>
      </c>
      <c r="F141" s="33" t="s">
        <v>81</v>
      </c>
      <c r="G141" s="16">
        <v>55</v>
      </c>
      <c r="I141" s="16">
        <v>55</v>
      </c>
    </row>
    <row r="142" spans="1:9" outlineLevel="1">
      <c r="A142" s="27">
        <v>6</v>
      </c>
      <c r="B142" s="22" t="str">
        <f t="shared" si="4"/>
        <v>SP35000E306</v>
      </c>
      <c r="C142" s="27" t="s">
        <v>85</v>
      </c>
      <c r="D142" s="19" t="s">
        <v>91</v>
      </c>
      <c r="E142" s="13" t="str">
        <f t="shared" si="5"/>
        <v>SP35000E30+10 cm kõrgus üp uks moodul M 11 * 21 E30</v>
      </c>
      <c r="F142" s="33" t="s">
        <v>81</v>
      </c>
      <c r="G142" s="16">
        <v>71</v>
      </c>
      <c r="I142" s="16">
        <v>71</v>
      </c>
    </row>
    <row r="143" spans="1:9" outlineLevel="1">
      <c r="A143" s="27">
        <v>7</v>
      </c>
      <c r="B143" s="22" t="str">
        <f t="shared" si="4"/>
        <v>SP35000E307</v>
      </c>
      <c r="C143" s="27" t="s">
        <v>85</v>
      </c>
      <c r="D143" t="s">
        <v>22</v>
      </c>
      <c r="E143" s="13" t="str">
        <f t="shared" si="5"/>
        <v>SP35000E30kp uks kitsaspr M 20 * 21</v>
      </c>
      <c r="F143" s="33" t="s">
        <v>81</v>
      </c>
      <c r="G143" s="16">
        <v>3264</v>
      </c>
      <c r="I143" s="16">
        <v>3264</v>
      </c>
    </row>
    <row r="144" spans="1:9" outlineLevel="1">
      <c r="A144" s="27">
        <v>8</v>
      </c>
      <c r="B144" s="22" t="str">
        <f t="shared" si="4"/>
        <v>SP35000E308</v>
      </c>
      <c r="C144" s="27" t="s">
        <v>85</v>
      </c>
      <c r="D144" s="15" t="s">
        <v>23</v>
      </c>
      <c r="E144" s="13" t="str">
        <f t="shared" si="5"/>
        <v>SP35000E30+10 cm laius kp uks kitsaspr M 20 * 21</v>
      </c>
      <c r="F144" s="33" t="s">
        <v>81</v>
      </c>
      <c r="G144" s="16">
        <v>55</v>
      </c>
      <c r="I144" s="16">
        <v>55</v>
      </c>
    </row>
    <row r="145" spans="1:9" outlineLevel="1">
      <c r="A145" s="27">
        <v>9</v>
      </c>
      <c r="B145" s="22" t="str">
        <f t="shared" si="4"/>
        <v>SP35000E309</v>
      </c>
      <c r="C145" s="27" t="s">
        <v>85</v>
      </c>
      <c r="D145" s="15" t="s">
        <v>24</v>
      </c>
      <c r="E145" s="13" t="str">
        <f t="shared" si="5"/>
        <v>SP35000E30+10 cm kõrgus kp uks kitsaspr M 20 * 21</v>
      </c>
      <c r="F145" s="33" t="s">
        <v>81</v>
      </c>
      <c r="G145" s="16">
        <v>95</v>
      </c>
      <c r="I145" s="16">
        <v>95</v>
      </c>
    </row>
    <row r="146" spans="1:9" outlineLevel="1">
      <c r="A146" s="27">
        <v>10</v>
      </c>
      <c r="B146" s="22" t="str">
        <f t="shared" si="4"/>
        <v>SP35000E3010</v>
      </c>
      <c r="C146" s="27" t="s">
        <v>85</v>
      </c>
      <c r="D146" s="17" t="s">
        <v>25</v>
      </c>
      <c r="E146" s="13" t="str">
        <f t="shared" si="5"/>
        <v>SP35000E30kp uks moodul M 20 * 21</v>
      </c>
      <c r="F146" s="33" t="s">
        <v>81</v>
      </c>
      <c r="G146" s="16">
        <v>3722</v>
      </c>
      <c r="I146" s="16">
        <v>3722</v>
      </c>
    </row>
    <row r="147" spans="1:9" outlineLevel="1">
      <c r="A147" s="27">
        <v>11</v>
      </c>
      <c r="B147" s="22" t="str">
        <f t="shared" si="4"/>
        <v>SP35000E3011</v>
      </c>
      <c r="C147" s="27" t="s">
        <v>85</v>
      </c>
      <c r="D147" s="19" t="s">
        <v>26</v>
      </c>
      <c r="E147" s="13" t="str">
        <f t="shared" si="5"/>
        <v>SP35000E30+10 cm laius kp uks moodul M 20 * 21</v>
      </c>
      <c r="F147" s="33" t="s">
        <v>81</v>
      </c>
      <c r="G147" s="16">
        <v>55</v>
      </c>
      <c r="I147" s="16">
        <v>55</v>
      </c>
    </row>
    <row r="148" spans="1:9" outlineLevel="1">
      <c r="A148" s="27">
        <v>12</v>
      </c>
      <c r="B148" s="22" t="str">
        <f t="shared" si="4"/>
        <v>SP35000E3012</v>
      </c>
      <c r="C148" s="27" t="s">
        <v>85</v>
      </c>
      <c r="D148" s="19" t="s">
        <v>27</v>
      </c>
      <c r="E148" s="13" t="str">
        <f t="shared" si="5"/>
        <v>SP35000E30+10 cm kõrgus kp uks moodul M 20 * 21</v>
      </c>
      <c r="F148" s="33" t="s">
        <v>81</v>
      </c>
      <c r="G148" s="16">
        <v>116</v>
      </c>
      <c r="I148" s="16">
        <v>116</v>
      </c>
    </row>
    <row r="149" spans="1:9" outlineLevel="1">
      <c r="A149" s="27">
        <v>13</v>
      </c>
      <c r="B149" s="22" t="str">
        <f t="shared" si="4"/>
        <v>SP35000E3013</v>
      </c>
      <c r="C149" s="27" t="s">
        <v>85</v>
      </c>
      <c r="D149" s="20" t="s">
        <v>21</v>
      </c>
      <c r="E149" s="13" t="str">
        <f t="shared" si="5"/>
        <v>SP35000E30üp näpukaitse lisa</v>
      </c>
      <c r="F149" s="33" t="s">
        <v>81</v>
      </c>
      <c r="G149" s="21">
        <v>480</v>
      </c>
      <c r="I149" s="21">
        <v>480</v>
      </c>
    </row>
    <row r="150" spans="1:9" outlineLevel="1">
      <c r="A150" s="27">
        <v>14</v>
      </c>
      <c r="B150" s="22" t="str">
        <f t="shared" si="4"/>
        <v>SP35000E3014</v>
      </c>
      <c r="C150" s="27" t="s">
        <v>85</v>
      </c>
      <c r="D150" s="20" t="s">
        <v>28</v>
      </c>
      <c r="E150" s="13" t="str">
        <f t="shared" si="5"/>
        <v>SP35000E30kp näpukaitse lisa</v>
      </c>
      <c r="F150" s="33" t="s">
        <v>81</v>
      </c>
      <c r="G150" s="21">
        <v>961</v>
      </c>
      <c r="I150" s="21">
        <v>961</v>
      </c>
    </row>
    <row r="151" spans="1:9" outlineLevel="1">
      <c r="A151" s="27">
        <v>15</v>
      </c>
      <c r="B151" s="22" t="str">
        <f t="shared" si="4"/>
        <v>SP35000E3015</v>
      </c>
      <c r="C151" s="27" t="s">
        <v>85</v>
      </c>
      <c r="D151" s="22" t="s">
        <v>92</v>
      </c>
      <c r="E151" s="13" t="str">
        <f t="shared" si="5"/>
        <v>SP35000E30L profiil SP 35 021 E30 m</v>
      </c>
      <c r="F151" s="33" t="s">
        <v>81</v>
      </c>
      <c r="G151" s="16">
        <v>140</v>
      </c>
      <c r="I151" s="16">
        <v>140</v>
      </c>
    </row>
    <row r="152" spans="1:9" outlineLevel="1">
      <c r="A152" s="27">
        <v>16</v>
      </c>
      <c r="B152" s="22" t="str">
        <f t="shared" si="4"/>
        <v>SP35000E3016</v>
      </c>
      <c r="C152" s="27" t="s">
        <v>85</v>
      </c>
      <c r="D152" s="17" t="s">
        <v>41</v>
      </c>
      <c r="E152" s="13" t="str">
        <f t="shared" si="5"/>
        <v>SP35000E30L tk</v>
      </c>
      <c r="F152" s="33" t="s">
        <v>81</v>
      </c>
    </row>
    <row r="153" spans="1:9" outlineLevel="1">
      <c r="A153" s="27">
        <v>17</v>
      </c>
      <c r="B153" s="22" t="str">
        <f t="shared" si="4"/>
        <v>SP35000E3017</v>
      </c>
      <c r="C153" s="27" t="s">
        <v>85</v>
      </c>
      <c r="D153" s="22" t="s">
        <v>93</v>
      </c>
      <c r="E153" s="13" t="str">
        <f t="shared" si="5"/>
        <v xml:space="preserve">SP35000E30T profiil SP 35 022 E30 m </v>
      </c>
      <c r="F153" s="33" t="s">
        <v>81</v>
      </c>
      <c r="G153" s="16">
        <v>220</v>
      </c>
      <c r="I153" s="16">
        <v>220</v>
      </c>
    </row>
    <row r="154" spans="1:9" outlineLevel="1">
      <c r="A154" s="27">
        <v>18</v>
      </c>
      <c r="B154" s="22" t="str">
        <f t="shared" si="4"/>
        <v>SP35000E3018</v>
      </c>
      <c r="C154" s="27" t="s">
        <v>85</v>
      </c>
      <c r="D154" s="17" t="s">
        <v>42</v>
      </c>
      <c r="E154" s="13" t="str">
        <f t="shared" si="5"/>
        <v>SP35000E30T tk</v>
      </c>
      <c r="F154" s="33" t="s">
        <v>81</v>
      </c>
    </row>
    <row r="155" spans="1:9" outlineLevel="1">
      <c r="A155" s="27">
        <v>19</v>
      </c>
      <c r="B155" s="22" t="str">
        <f t="shared" si="4"/>
        <v>SP35000E3019</v>
      </c>
      <c r="C155" s="27" t="s">
        <v>85</v>
      </c>
      <c r="D155" s="22" t="s">
        <v>84</v>
      </c>
      <c r="E155" s="13" t="str">
        <f t="shared" si="5"/>
        <v>SP35000E302 erinevat värvi</v>
      </c>
      <c r="F155" s="33" t="s">
        <v>81</v>
      </c>
    </row>
    <row r="156" spans="1:9" outlineLevel="1">
      <c r="A156" s="27">
        <v>20</v>
      </c>
      <c r="B156" s="22" t="str">
        <f t="shared" si="4"/>
        <v>SP35000E3020</v>
      </c>
      <c r="C156" s="27" t="s">
        <v>85</v>
      </c>
      <c r="D156" s="22"/>
      <c r="E156" s="13" t="str">
        <f t="shared" si="5"/>
        <v>SP35000E30</v>
      </c>
      <c r="F156" s="33" t="s">
        <v>81</v>
      </c>
    </row>
    <row r="157" spans="1:9" outlineLevel="1">
      <c r="A157" s="27">
        <v>21</v>
      </c>
      <c r="B157" s="27" t="str">
        <f t="shared" si="4"/>
        <v>SP35000E3021</v>
      </c>
      <c r="C157" s="27" t="s">
        <v>85</v>
      </c>
      <c r="D157" s="27"/>
      <c r="E157" s="13" t="str">
        <f t="shared" si="5"/>
        <v>SP35000E30</v>
      </c>
      <c r="F157" s="13" t="s">
        <v>81</v>
      </c>
      <c r="G157" s="14"/>
      <c r="H157" s="14"/>
      <c r="I157" s="14"/>
    </row>
    <row r="158" spans="1:9">
      <c r="A158" s="27">
        <v>1</v>
      </c>
      <c r="B158" s="27" t="str">
        <f t="shared" si="4"/>
        <v>SP565001</v>
      </c>
      <c r="C158" s="27" t="s">
        <v>94</v>
      </c>
      <c r="D158" s="12" t="s">
        <v>14</v>
      </c>
      <c r="E158" s="13" t="str">
        <f t="shared" si="5"/>
        <v>SP56500üp uks kitsaspr M 11 * 21</v>
      </c>
      <c r="F158" s="13" t="s">
        <v>81</v>
      </c>
      <c r="G158" s="14">
        <v>4823</v>
      </c>
      <c r="H158" s="14"/>
      <c r="I158" s="14">
        <v>4823</v>
      </c>
    </row>
    <row r="159" spans="1:9" outlineLevel="1">
      <c r="A159" s="22">
        <v>2</v>
      </c>
      <c r="B159" s="22" t="str">
        <f t="shared" si="4"/>
        <v>SP565002</v>
      </c>
      <c r="C159" s="22" t="s">
        <v>94</v>
      </c>
      <c r="D159" s="15" t="s">
        <v>16</v>
      </c>
      <c r="E159" s="13" t="str">
        <f t="shared" si="5"/>
        <v>SP56500+10 cm laius üp uks kitsaspr M 11 * 21</v>
      </c>
      <c r="F159" s="33" t="s">
        <v>81</v>
      </c>
      <c r="G159" s="16">
        <v>130</v>
      </c>
      <c r="I159" s="16">
        <v>130</v>
      </c>
    </row>
    <row r="160" spans="1:9" outlineLevel="1">
      <c r="A160" s="22">
        <v>3</v>
      </c>
      <c r="B160" s="22" t="str">
        <f t="shared" si="4"/>
        <v>SP565003</v>
      </c>
      <c r="C160" s="22" t="s">
        <v>94</v>
      </c>
      <c r="D160" s="15" t="s">
        <v>17</v>
      </c>
      <c r="E160" s="13" t="str">
        <f t="shared" si="5"/>
        <v>SP56500+10 cm kõrgus üp uks kitsaspr M 11 * 21</v>
      </c>
      <c r="F160" s="33" t="s">
        <v>81</v>
      </c>
      <c r="G160" s="16">
        <v>156</v>
      </c>
      <c r="I160" s="16">
        <v>156</v>
      </c>
    </row>
    <row r="161" spans="1:9" outlineLevel="1">
      <c r="A161" s="22">
        <v>4</v>
      </c>
      <c r="B161" s="22" t="str">
        <f t="shared" si="4"/>
        <v>SP565004</v>
      </c>
      <c r="C161" s="22" t="s">
        <v>94</v>
      </c>
      <c r="D161" s="17" t="s">
        <v>18</v>
      </c>
      <c r="E161" s="13" t="str">
        <f t="shared" si="5"/>
        <v>SP56500üp uks moodul M 11 * 21</v>
      </c>
      <c r="F161" s="33" t="s">
        <v>81</v>
      </c>
      <c r="G161" s="16">
        <v>5169</v>
      </c>
      <c r="I161" s="16">
        <v>5169</v>
      </c>
    </row>
    <row r="162" spans="1:9" outlineLevel="1">
      <c r="A162" s="22">
        <v>5</v>
      </c>
      <c r="B162" s="22" t="str">
        <f t="shared" si="4"/>
        <v>SP565005</v>
      </c>
      <c r="C162" s="22" t="s">
        <v>94</v>
      </c>
      <c r="D162" s="19" t="s">
        <v>19</v>
      </c>
      <c r="E162" s="13" t="str">
        <f t="shared" si="5"/>
        <v>SP56500+10 cm laius üp uks moodul M 11 * 21</v>
      </c>
      <c r="F162" s="33" t="s">
        <v>81</v>
      </c>
      <c r="G162" s="16">
        <v>130</v>
      </c>
      <c r="I162" s="16">
        <v>130</v>
      </c>
    </row>
    <row r="163" spans="1:9" outlineLevel="1">
      <c r="A163" s="22">
        <v>6</v>
      </c>
      <c r="B163" s="22" t="str">
        <f t="shared" si="4"/>
        <v>SP565006</v>
      </c>
      <c r="C163" s="22" t="s">
        <v>94</v>
      </c>
      <c r="D163" s="19" t="s">
        <v>20</v>
      </c>
      <c r="E163" s="13" t="str">
        <f t="shared" si="5"/>
        <v>SP56500+10 cm kõrgus üp uks moodul M 11 * 21</v>
      </c>
      <c r="F163" s="33" t="s">
        <v>81</v>
      </c>
      <c r="G163" s="16">
        <v>173</v>
      </c>
      <c r="I163" s="16">
        <v>173</v>
      </c>
    </row>
    <row r="164" spans="1:9" outlineLevel="1">
      <c r="A164" s="22">
        <v>7</v>
      </c>
      <c r="B164" s="22" t="str">
        <f t="shared" si="4"/>
        <v>SP565007</v>
      </c>
      <c r="C164" s="22" t="s">
        <v>94</v>
      </c>
      <c r="D164" t="s">
        <v>22</v>
      </c>
      <c r="E164" s="13" t="str">
        <f t="shared" si="5"/>
        <v>SP56500kp uks kitsaspr M 20 * 21</v>
      </c>
      <c r="F164" s="33" t="s">
        <v>81</v>
      </c>
      <c r="G164" s="16">
        <v>7869</v>
      </c>
      <c r="I164" s="16">
        <v>7869</v>
      </c>
    </row>
    <row r="165" spans="1:9" outlineLevel="1">
      <c r="A165" s="22">
        <v>8</v>
      </c>
      <c r="B165" s="22" t="str">
        <f t="shared" si="4"/>
        <v>SP565008</v>
      </c>
      <c r="C165" s="22" t="s">
        <v>94</v>
      </c>
      <c r="D165" s="15" t="s">
        <v>23</v>
      </c>
      <c r="E165" s="13" t="str">
        <f t="shared" si="5"/>
        <v>SP56500+10 cm laius kp uks kitsaspr M 20 * 21</v>
      </c>
      <c r="F165" s="33" t="s">
        <v>81</v>
      </c>
      <c r="G165" s="16">
        <v>130</v>
      </c>
      <c r="I165" s="16">
        <v>130</v>
      </c>
    </row>
    <row r="166" spans="1:9" outlineLevel="1">
      <c r="A166" s="22">
        <v>9</v>
      </c>
      <c r="B166" s="22" t="str">
        <f t="shared" si="4"/>
        <v>SP565009</v>
      </c>
      <c r="C166" s="22" t="s">
        <v>94</v>
      </c>
      <c r="D166" s="15" t="s">
        <v>24</v>
      </c>
      <c r="E166" s="13" t="str">
        <f t="shared" si="5"/>
        <v>SP56500+10 cm kõrgus kp uks kitsaspr M 20 * 21</v>
      </c>
      <c r="F166" s="33" t="s">
        <v>81</v>
      </c>
      <c r="G166" s="16">
        <v>246</v>
      </c>
      <c r="I166" s="16">
        <v>246</v>
      </c>
    </row>
    <row r="167" spans="1:9" outlineLevel="1">
      <c r="A167" s="22">
        <v>10</v>
      </c>
      <c r="B167" s="22" t="str">
        <f t="shared" si="4"/>
        <v>SP5650010</v>
      </c>
      <c r="C167" s="22" t="s">
        <v>94</v>
      </c>
      <c r="D167" s="17" t="s">
        <v>25</v>
      </c>
      <c r="E167" s="13" t="str">
        <f t="shared" si="5"/>
        <v>SP56500kp uks moodul M 20 * 21</v>
      </c>
      <c r="F167" s="33" t="s">
        <v>81</v>
      </c>
      <c r="G167" s="16">
        <v>8313</v>
      </c>
      <c r="I167" s="16">
        <v>8313</v>
      </c>
    </row>
    <row r="168" spans="1:9" outlineLevel="1">
      <c r="A168" s="22">
        <v>11</v>
      </c>
      <c r="B168" s="22" t="str">
        <f t="shared" si="4"/>
        <v>SP5650011</v>
      </c>
      <c r="C168" s="22" t="s">
        <v>94</v>
      </c>
      <c r="D168" s="19" t="s">
        <v>26</v>
      </c>
      <c r="E168" s="13" t="str">
        <f t="shared" si="5"/>
        <v>SP56500+10 cm laius kp uks moodul M 20 * 21</v>
      </c>
      <c r="F168" s="33" t="s">
        <v>81</v>
      </c>
      <c r="G168" s="16">
        <v>130</v>
      </c>
      <c r="I168" s="16">
        <v>130</v>
      </c>
    </row>
    <row r="169" spans="1:9" outlineLevel="1">
      <c r="A169" s="22">
        <v>12</v>
      </c>
      <c r="B169" s="22" t="str">
        <f t="shared" si="4"/>
        <v>SP5650012</v>
      </c>
      <c r="C169" s="22" t="s">
        <v>94</v>
      </c>
      <c r="D169" s="19" t="s">
        <v>27</v>
      </c>
      <c r="E169" s="13" t="str">
        <f t="shared" si="5"/>
        <v>SP56500+10 cm kõrgus kp uks moodul M 20 * 21</v>
      </c>
      <c r="F169" s="33" t="s">
        <v>81</v>
      </c>
      <c r="G169" s="16">
        <v>267</v>
      </c>
      <c r="I169" s="16">
        <v>267</v>
      </c>
    </row>
    <row r="170" spans="1:9" outlineLevel="1">
      <c r="A170" s="22">
        <v>13</v>
      </c>
      <c r="B170" s="22" t="str">
        <f t="shared" si="4"/>
        <v>SP5650013</v>
      </c>
      <c r="C170" s="22" t="s">
        <v>94</v>
      </c>
      <c r="D170" s="20" t="s">
        <v>21</v>
      </c>
      <c r="E170" s="13" t="str">
        <f t="shared" si="5"/>
        <v>SP56500üp näpukaitse lisa</v>
      </c>
      <c r="F170" s="33" t="s">
        <v>81</v>
      </c>
      <c r="G170" s="21">
        <v>480</v>
      </c>
      <c r="I170" s="21">
        <v>480</v>
      </c>
    </row>
    <row r="171" spans="1:9" outlineLevel="1">
      <c r="A171" s="22">
        <v>14</v>
      </c>
      <c r="B171" s="22" t="str">
        <f t="shared" si="4"/>
        <v>SP5650014</v>
      </c>
      <c r="C171" s="22" t="s">
        <v>94</v>
      </c>
      <c r="D171" s="20" t="s">
        <v>28</v>
      </c>
      <c r="E171" s="13" t="str">
        <f t="shared" si="5"/>
        <v>SP56500kp näpukaitse lisa</v>
      </c>
      <c r="F171" s="33" t="s">
        <v>81</v>
      </c>
      <c r="G171" s="21">
        <v>961</v>
      </c>
      <c r="I171" s="21">
        <v>961</v>
      </c>
    </row>
    <row r="172" spans="1:9" outlineLevel="1">
      <c r="A172" s="22">
        <v>15</v>
      </c>
      <c r="B172" s="22" t="str">
        <f t="shared" si="4"/>
        <v>SP5650015</v>
      </c>
      <c r="C172" s="22" t="s">
        <v>94</v>
      </c>
      <c r="D172" s="22" t="s">
        <v>95</v>
      </c>
      <c r="E172" s="13" t="str">
        <f t="shared" si="5"/>
        <v>SP56500L profiil SP 56 521 m</v>
      </c>
      <c r="F172" s="33" t="s">
        <v>81</v>
      </c>
      <c r="G172" s="16">
        <v>378</v>
      </c>
      <c r="I172" s="16">
        <v>378</v>
      </c>
    </row>
    <row r="173" spans="1:9" outlineLevel="1">
      <c r="A173" s="22">
        <v>16</v>
      </c>
      <c r="B173" s="22" t="str">
        <f t="shared" si="4"/>
        <v>SP5650016</v>
      </c>
      <c r="C173" s="22" t="s">
        <v>94</v>
      </c>
      <c r="D173" s="17" t="s">
        <v>41</v>
      </c>
      <c r="E173" s="13" t="str">
        <f t="shared" si="5"/>
        <v>SP56500L tk</v>
      </c>
      <c r="F173" s="33" t="s">
        <v>81</v>
      </c>
    </row>
    <row r="174" spans="1:9" outlineLevel="1">
      <c r="A174" s="22">
        <v>17</v>
      </c>
      <c r="B174" s="22" t="str">
        <f t="shared" si="4"/>
        <v>SP5650017</v>
      </c>
      <c r="C174" s="22" t="s">
        <v>94</v>
      </c>
      <c r="D174" s="22" t="s">
        <v>96</v>
      </c>
      <c r="E174" s="13" t="str">
        <f t="shared" si="5"/>
        <v xml:space="preserve">SP56500T profiil SP 56 522 m </v>
      </c>
      <c r="F174" s="33" t="s">
        <v>81</v>
      </c>
      <c r="G174" s="16">
        <v>448</v>
      </c>
      <c r="I174" s="16">
        <v>448</v>
      </c>
    </row>
    <row r="175" spans="1:9" outlineLevel="1">
      <c r="A175" s="22">
        <v>18</v>
      </c>
      <c r="B175" s="22" t="str">
        <f t="shared" si="4"/>
        <v>SP5650018</v>
      </c>
      <c r="C175" s="22" t="s">
        <v>94</v>
      </c>
      <c r="D175" s="17" t="s">
        <v>42</v>
      </c>
      <c r="E175" s="13" t="str">
        <f t="shared" si="5"/>
        <v>SP56500T tk</v>
      </c>
      <c r="F175" s="33" t="s">
        <v>81</v>
      </c>
    </row>
    <row r="176" spans="1:9" outlineLevel="1">
      <c r="A176" s="22">
        <v>19</v>
      </c>
      <c r="B176" s="22" t="str">
        <f t="shared" si="4"/>
        <v>SP5650019</v>
      </c>
      <c r="C176" s="22" t="s">
        <v>94</v>
      </c>
      <c r="D176" s="22" t="s">
        <v>84</v>
      </c>
      <c r="E176" s="13" t="str">
        <f t="shared" si="5"/>
        <v>SP565002 erinevat värvi</v>
      </c>
      <c r="F176" s="33" t="s">
        <v>81</v>
      </c>
    </row>
    <row r="177" spans="1:9" outlineLevel="1">
      <c r="A177" s="22">
        <v>20</v>
      </c>
      <c r="B177" s="22" t="str">
        <f t="shared" si="4"/>
        <v>SP5650020</v>
      </c>
      <c r="C177" s="22" t="s">
        <v>94</v>
      </c>
      <c r="D177" s="22"/>
      <c r="E177" s="13" t="str">
        <f t="shared" si="5"/>
        <v>SP56500</v>
      </c>
      <c r="F177" s="33" t="s">
        <v>81</v>
      </c>
    </row>
    <row r="178" spans="1:9" outlineLevel="1">
      <c r="A178" s="27">
        <v>21</v>
      </c>
      <c r="B178" s="27" t="str">
        <f t="shared" si="4"/>
        <v>SP5650021</v>
      </c>
      <c r="C178" s="27" t="s">
        <v>94</v>
      </c>
      <c r="D178" s="27"/>
      <c r="E178" s="13" t="str">
        <f t="shared" si="5"/>
        <v>SP56500</v>
      </c>
      <c r="F178" s="13" t="s">
        <v>81</v>
      </c>
      <c r="G178" s="14"/>
      <c r="H178" s="14"/>
      <c r="I178" s="14"/>
    </row>
    <row r="179" spans="1:9">
      <c r="A179" s="27">
        <v>1</v>
      </c>
      <c r="B179" s="27" t="str">
        <f t="shared" si="4"/>
        <v>SP765001</v>
      </c>
      <c r="C179" s="27" t="s">
        <v>97</v>
      </c>
      <c r="D179" s="12" t="s">
        <v>14</v>
      </c>
      <c r="E179" s="13" t="str">
        <f t="shared" si="5"/>
        <v>SP76500üp uks kitsaspr M 11 * 21</v>
      </c>
      <c r="F179" s="13" t="s">
        <v>81</v>
      </c>
      <c r="G179" s="14">
        <v>6723</v>
      </c>
      <c r="H179" s="14"/>
      <c r="I179" s="14">
        <v>6723</v>
      </c>
    </row>
    <row r="180" spans="1:9" outlineLevel="1">
      <c r="A180" s="22">
        <v>2</v>
      </c>
      <c r="B180" s="22" t="str">
        <f t="shared" si="4"/>
        <v>SP765002</v>
      </c>
      <c r="C180" s="22" t="s">
        <v>97</v>
      </c>
      <c r="D180" s="15" t="s">
        <v>16</v>
      </c>
      <c r="E180" s="13" t="str">
        <f t="shared" si="5"/>
        <v>SP76500+10 cm laius üp uks kitsaspr M 11 * 21</v>
      </c>
      <c r="F180" s="33" t="s">
        <v>81</v>
      </c>
      <c r="G180" s="16">
        <v>174</v>
      </c>
      <c r="I180" s="16">
        <v>174</v>
      </c>
    </row>
    <row r="181" spans="1:9" outlineLevel="1">
      <c r="A181" s="22">
        <v>3</v>
      </c>
      <c r="B181" s="22" t="str">
        <f t="shared" si="4"/>
        <v>SP765003</v>
      </c>
      <c r="C181" s="22" t="s">
        <v>97</v>
      </c>
      <c r="D181" s="15" t="s">
        <v>17</v>
      </c>
      <c r="E181" s="13" t="str">
        <f t="shared" si="5"/>
        <v>SP76500+10 cm kõrgus üp uks kitsaspr M 11 * 21</v>
      </c>
      <c r="F181" s="33" t="s">
        <v>81</v>
      </c>
      <c r="G181" s="16">
        <v>221</v>
      </c>
      <c r="I181" s="16">
        <v>221</v>
      </c>
    </row>
    <row r="182" spans="1:9" outlineLevel="1">
      <c r="A182" s="22">
        <v>4</v>
      </c>
      <c r="B182" s="22" t="str">
        <f t="shared" si="4"/>
        <v>SP765004</v>
      </c>
      <c r="C182" s="22" t="s">
        <v>97</v>
      </c>
      <c r="D182" s="17" t="s">
        <v>18</v>
      </c>
      <c r="E182" s="13" t="str">
        <f t="shared" si="5"/>
        <v>SP76500üp uks moodul M 11 * 21</v>
      </c>
      <c r="F182" s="33" t="s">
        <v>81</v>
      </c>
      <c r="G182" s="16">
        <v>7145</v>
      </c>
      <c r="I182" s="16">
        <v>7145</v>
      </c>
    </row>
    <row r="183" spans="1:9" outlineLevel="1">
      <c r="A183" s="22">
        <v>5</v>
      </c>
      <c r="B183" s="22" t="str">
        <f t="shared" si="4"/>
        <v>SP765005</v>
      </c>
      <c r="C183" s="22" t="s">
        <v>97</v>
      </c>
      <c r="D183" s="19" t="s">
        <v>19</v>
      </c>
      <c r="E183" s="13" t="str">
        <f t="shared" si="5"/>
        <v>SP76500+10 cm laius üp uks moodul M 11 * 21</v>
      </c>
      <c r="F183" s="33" t="s">
        <v>81</v>
      </c>
      <c r="G183" s="16">
        <v>174</v>
      </c>
      <c r="I183" s="16">
        <v>174</v>
      </c>
    </row>
    <row r="184" spans="1:9" outlineLevel="1">
      <c r="A184" s="22">
        <v>6</v>
      </c>
      <c r="B184" s="22" t="str">
        <f t="shared" si="4"/>
        <v>SP765006</v>
      </c>
      <c r="C184" s="22" t="s">
        <v>97</v>
      </c>
      <c r="D184" s="19" t="s">
        <v>20</v>
      </c>
      <c r="E184" s="13" t="str">
        <f t="shared" si="5"/>
        <v>SP76500+10 cm kõrgus üp uks moodul M 11 * 21</v>
      </c>
      <c r="F184" s="33" t="s">
        <v>81</v>
      </c>
      <c r="G184" s="16">
        <v>241</v>
      </c>
      <c r="I184" s="16">
        <v>241</v>
      </c>
    </row>
    <row r="185" spans="1:9" outlineLevel="1">
      <c r="A185" s="22">
        <v>7</v>
      </c>
      <c r="B185" s="22" t="str">
        <f t="shared" si="4"/>
        <v>SP765007</v>
      </c>
      <c r="C185" s="22" t="s">
        <v>97</v>
      </c>
      <c r="D185" t="s">
        <v>22</v>
      </c>
      <c r="E185" s="13" t="str">
        <f t="shared" si="5"/>
        <v>SP76500kp uks kitsaspr M 20 * 21</v>
      </c>
      <c r="F185" s="33" t="s">
        <v>81</v>
      </c>
      <c r="G185" s="16">
        <v>10910</v>
      </c>
      <c r="I185" s="16">
        <v>10910</v>
      </c>
    </row>
    <row r="186" spans="1:9" outlineLevel="1">
      <c r="A186" s="22">
        <v>8</v>
      </c>
      <c r="B186" s="22" t="str">
        <f t="shared" si="4"/>
        <v>SP765008</v>
      </c>
      <c r="C186" s="22" t="s">
        <v>97</v>
      </c>
      <c r="D186" s="15" t="s">
        <v>23</v>
      </c>
      <c r="E186" s="13" t="str">
        <f t="shared" si="5"/>
        <v>SP76500+10 cm laius kp uks kitsaspr M 20 * 21</v>
      </c>
      <c r="F186" s="33" t="s">
        <v>81</v>
      </c>
      <c r="G186" s="16">
        <v>174</v>
      </c>
      <c r="I186" s="16">
        <v>174</v>
      </c>
    </row>
    <row r="187" spans="1:9" outlineLevel="1">
      <c r="A187" s="22">
        <v>9</v>
      </c>
      <c r="B187" s="22" t="str">
        <f t="shared" si="4"/>
        <v>SP765009</v>
      </c>
      <c r="C187" s="22" t="s">
        <v>97</v>
      </c>
      <c r="D187" s="15" t="s">
        <v>24</v>
      </c>
      <c r="E187" s="13" t="str">
        <f t="shared" si="5"/>
        <v>SP76500+10 cm kõrgus kp uks kitsaspr M 20 * 21</v>
      </c>
      <c r="F187" s="33" t="s">
        <v>81</v>
      </c>
      <c r="G187" s="16">
        <v>346</v>
      </c>
      <c r="I187" s="16">
        <v>346</v>
      </c>
    </row>
    <row r="188" spans="1:9" outlineLevel="1">
      <c r="A188" s="22">
        <v>10</v>
      </c>
      <c r="B188" s="22" t="str">
        <f t="shared" si="4"/>
        <v>SP7650010</v>
      </c>
      <c r="C188" s="22" t="s">
        <v>97</v>
      </c>
      <c r="D188" s="17" t="s">
        <v>25</v>
      </c>
      <c r="E188" s="13" t="str">
        <f t="shared" si="5"/>
        <v>SP76500kp uks moodul M 20 * 21</v>
      </c>
      <c r="F188" s="33" t="s">
        <v>81</v>
      </c>
      <c r="G188" s="16">
        <v>11463</v>
      </c>
      <c r="I188" s="16">
        <v>11463</v>
      </c>
    </row>
    <row r="189" spans="1:9" outlineLevel="1">
      <c r="A189" s="22">
        <v>11</v>
      </c>
      <c r="B189" s="22" t="str">
        <f t="shared" si="4"/>
        <v>SP7650011</v>
      </c>
      <c r="C189" s="22" t="s">
        <v>97</v>
      </c>
      <c r="D189" s="19" t="s">
        <v>26</v>
      </c>
      <c r="E189" s="13" t="str">
        <f t="shared" si="5"/>
        <v>SP76500+10 cm laius kp uks moodul M 20 * 21</v>
      </c>
      <c r="F189" s="33" t="s">
        <v>81</v>
      </c>
      <c r="G189" s="16">
        <v>174</v>
      </c>
      <c r="I189" s="16">
        <v>174</v>
      </c>
    </row>
    <row r="190" spans="1:9" outlineLevel="1">
      <c r="A190" s="22">
        <v>12</v>
      </c>
      <c r="B190" s="22" t="str">
        <f t="shared" si="4"/>
        <v>SP7650012</v>
      </c>
      <c r="C190" s="22" t="s">
        <v>97</v>
      </c>
      <c r="D190" s="19" t="s">
        <v>27</v>
      </c>
      <c r="E190" s="13" t="str">
        <f t="shared" si="5"/>
        <v>SP76500+10 cm kõrgus kp uks moodul M 20 * 21</v>
      </c>
      <c r="F190" s="33" t="s">
        <v>81</v>
      </c>
      <c r="G190" s="16">
        <v>372</v>
      </c>
      <c r="I190" s="16">
        <v>372</v>
      </c>
    </row>
    <row r="191" spans="1:9" outlineLevel="1">
      <c r="A191" s="22">
        <v>13</v>
      </c>
      <c r="B191" s="22" t="str">
        <f t="shared" si="4"/>
        <v>SP7650013</v>
      </c>
      <c r="C191" s="22" t="s">
        <v>97</v>
      </c>
      <c r="D191" s="20" t="s">
        <v>21</v>
      </c>
      <c r="E191" s="13" t="str">
        <f t="shared" si="5"/>
        <v>SP76500üp näpukaitse lisa</v>
      </c>
      <c r="F191" s="33" t="s">
        <v>81</v>
      </c>
      <c r="G191" s="21">
        <v>480</v>
      </c>
      <c r="I191" s="21">
        <v>480</v>
      </c>
    </row>
    <row r="192" spans="1:9" outlineLevel="1">
      <c r="A192" s="22">
        <v>14</v>
      </c>
      <c r="B192" s="22" t="str">
        <f t="shared" si="4"/>
        <v>SP7650014</v>
      </c>
      <c r="C192" s="22" t="s">
        <v>97</v>
      </c>
      <c r="D192" s="20" t="s">
        <v>28</v>
      </c>
      <c r="E192" s="13" t="str">
        <f t="shared" si="5"/>
        <v>SP76500kp näpukaitse lisa</v>
      </c>
      <c r="F192" s="33" t="s">
        <v>81</v>
      </c>
      <c r="G192" s="21">
        <v>961</v>
      </c>
      <c r="I192" s="21">
        <v>961</v>
      </c>
    </row>
    <row r="193" spans="1:9" outlineLevel="1">
      <c r="A193" s="22">
        <v>15</v>
      </c>
      <c r="B193" s="22" t="str">
        <f t="shared" si="4"/>
        <v>SP7650015</v>
      </c>
      <c r="C193" s="22" t="s">
        <v>97</v>
      </c>
      <c r="D193" s="22" t="s">
        <v>98</v>
      </c>
      <c r="E193" s="13" t="str">
        <f t="shared" si="5"/>
        <v>SP76500L profiil SP 76 521 m</v>
      </c>
      <c r="F193" s="33" t="s">
        <v>81</v>
      </c>
      <c r="G193" s="16">
        <v>476</v>
      </c>
      <c r="I193" s="16">
        <v>476</v>
      </c>
    </row>
    <row r="194" spans="1:9" outlineLevel="1">
      <c r="A194" s="22">
        <v>16</v>
      </c>
      <c r="B194" s="22" t="str">
        <f t="shared" si="4"/>
        <v>SP7650016</v>
      </c>
      <c r="C194" s="22" t="s">
        <v>97</v>
      </c>
      <c r="D194" s="17" t="s">
        <v>41</v>
      </c>
      <c r="E194" s="13" t="str">
        <f t="shared" si="5"/>
        <v>SP76500L tk</v>
      </c>
      <c r="F194" s="33" t="s">
        <v>81</v>
      </c>
    </row>
    <row r="195" spans="1:9" outlineLevel="1">
      <c r="A195" s="22">
        <v>17</v>
      </c>
      <c r="B195" s="22" t="str">
        <f t="shared" si="4"/>
        <v>SP7650017</v>
      </c>
      <c r="C195" s="22" t="s">
        <v>97</v>
      </c>
      <c r="D195" s="22" t="s">
        <v>99</v>
      </c>
      <c r="E195" s="13" t="str">
        <f t="shared" si="5"/>
        <v xml:space="preserve">SP76500T profiil SP 76 522 m </v>
      </c>
      <c r="F195" s="33" t="s">
        <v>81</v>
      </c>
      <c r="G195" s="16">
        <v>580</v>
      </c>
      <c r="I195" s="16">
        <v>580</v>
      </c>
    </row>
    <row r="196" spans="1:9" outlineLevel="1">
      <c r="A196" s="22">
        <v>18</v>
      </c>
      <c r="B196" s="22" t="str">
        <f t="shared" si="4"/>
        <v>SP7650018</v>
      </c>
      <c r="C196" s="22" t="s">
        <v>97</v>
      </c>
      <c r="D196" s="17" t="s">
        <v>42</v>
      </c>
      <c r="E196" s="13" t="str">
        <f t="shared" si="5"/>
        <v>SP76500T tk</v>
      </c>
      <c r="F196" s="33" t="s">
        <v>81</v>
      </c>
    </row>
    <row r="197" spans="1:9" outlineLevel="1">
      <c r="A197" s="22">
        <v>19</v>
      </c>
      <c r="B197" s="22" t="str">
        <f t="shared" si="4"/>
        <v>SP7650019</v>
      </c>
      <c r="C197" s="22" t="s">
        <v>97</v>
      </c>
      <c r="D197" s="22" t="s">
        <v>84</v>
      </c>
      <c r="E197" s="13" t="str">
        <f t="shared" si="5"/>
        <v>SP765002 erinevat värvi</v>
      </c>
      <c r="F197" s="33" t="s">
        <v>81</v>
      </c>
    </row>
    <row r="198" spans="1:9" outlineLevel="1">
      <c r="A198" s="22">
        <v>20</v>
      </c>
      <c r="B198" s="22" t="str">
        <f t="shared" si="4"/>
        <v>SP7650020</v>
      </c>
      <c r="C198" s="22" t="s">
        <v>97</v>
      </c>
      <c r="D198" s="22"/>
      <c r="E198" s="13" t="str">
        <f t="shared" si="5"/>
        <v>SP76500</v>
      </c>
      <c r="F198" s="33" t="s">
        <v>81</v>
      </c>
    </row>
    <row r="199" spans="1:9" outlineLevel="1">
      <c r="A199" s="27">
        <v>21</v>
      </c>
      <c r="B199" s="27" t="str">
        <f t="shared" si="4"/>
        <v>SP7650021</v>
      </c>
      <c r="C199" s="27" t="s">
        <v>97</v>
      </c>
      <c r="D199" s="27"/>
      <c r="E199" s="13" t="str">
        <f t="shared" si="5"/>
        <v>SP76500</v>
      </c>
      <c r="F199" s="13" t="s">
        <v>81</v>
      </c>
      <c r="G199" s="14"/>
      <c r="H199" s="14"/>
      <c r="I199" s="14"/>
    </row>
    <row r="200" spans="1:9">
      <c r="A200" s="27">
        <v>1</v>
      </c>
      <c r="B200" s="27" t="str">
        <f t="shared" si="4"/>
        <v>SP790001</v>
      </c>
      <c r="C200" s="27" t="s">
        <v>100</v>
      </c>
      <c r="D200" s="12" t="s">
        <v>14</v>
      </c>
      <c r="E200" s="13" t="str">
        <f t="shared" si="5"/>
        <v>SP79000üp uks kitsaspr M 11 * 21</v>
      </c>
      <c r="F200" s="13" t="s">
        <v>81</v>
      </c>
      <c r="G200" s="14">
        <v>8757</v>
      </c>
      <c r="H200" s="14"/>
      <c r="I200" s="14">
        <v>8757</v>
      </c>
    </row>
    <row r="201" spans="1:9" outlineLevel="1">
      <c r="A201" s="22">
        <v>2</v>
      </c>
      <c r="B201" s="22" t="str">
        <f t="shared" ref="B201:B264" si="6">C201&amp;A201</f>
        <v>SP790002</v>
      </c>
      <c r="C201" s="22" t="s">
        <v>100</v>
      </c>
      <c r="D201" s="15" t="s">
        <v>16</v>
      </c>
      <c r="E201" s="13" t="str">
        <f t="shared" ref="E201:E264" si="7">C201&amp;D201</f>
        <v>SP79000+10 cm laius üp uks kitsaspr M 11 * 21</v>
      </c>
      <c r="F201" s="33" t="s">
        <v>81</v>
      </c>
      <c r="G201" s="16">
        <v>230</v>
      </c>
      <c r="I201" s="16">
        <v>230</v>
      </c>
    </row>
    <row r="202" spans="1:9" outlineLevel="1">
      <c r="A202" s="22">
        <v>3</v>
      </c>
      <c r="B202" s="22" t="str">
        <f t="shared" si="6"/>
        <v>SP790003</v>
      </c>
      <c r="C202" s="22" t="s">
        <v>100</v>
      </c>
      <c r="D202" s="15" t="s">
        <v>17</v>
      </c>
      <c r="E202" s="13" t="str">
        <f t="shared" si="7"/>
        <v>SP79000+10 cm kõrgus üp uks kitsaspr M 11 * 21</v>
      </c>
      <c r="F202" s="33" t="s">
        <v>81</v>
      </c>
      <c r="G202" s="16">
        <v>291</v>
      </c>
      <c r="I202" s="16">
        <v>291</v>
      </c>
    </row>
    <row r="203" spans="1:9" outlineLevel="1">
      <c r="A203" s="22">
        <v>4</v>
      </c>
      <c r="B203" s="22" t="str">
        <f t="shared" si="6"/>
        <v>SP790004</v>
      </c>
      <c r="C203" s="22" t="s">
        <v>100</v>
      </c>
      <c r="D203" s="17" t="s">
        <v>18</v>
      </c>
      <c r="E203" s="13" t="str">
        <f t="shared" si="7"/>
        <v>SP79000üp uks moodul M 11 * 21</v>
      </c>
      <c r="F203" s="33" t="s">
        <v>81</v>
      </c>
      <c r="G203" s="16">
        <v>9399</v>
      </c>
      <c r="I203" s="16">
        <v>9399</v>
      </c>
    </row>
    <row r="204" spans="1:9" outlineLevel="1">
      <c r="A204" s="22">
        <v>5</v>
      </c>
      <c r="B204" s="22" t="str">
        <f t="shared" si="6"/>
        <v>SP790005</v>
      </c>
      <c r="C204" s="22" t="s">
        <v>100</v>
      </c>
      <c r="D204" s="19" t="s">
        <v>19</v>
      </c>
      <c r="E204" s="13" t="str">
        <f t="shared" si="7"/>
        <v>SP79000+10 cm laius üp uks moodul M 11 * 21</v>
      </c>
      <c r="F204" s="33" t="s">
        <v>81</v>
      </c>
      <c r="G204" s="16">
        <v>230</v>
      </c>
      <c r="I204" s="16">
        <v>230</v>
      </c>
    </row>
    <row r="205" spans="1:9" outlineLevel="1">
      <c r="A205" s="22">
        <v>6</v>
      </c>
      <c r="B205" s="22" t="str">
        <f t="shared" si="6"/>
        <v>SP790006</v>
      </c>
      <c r="C205" s="22" t="s">
        <v>100</v>
      </c>
      <c r="D205" s="19" t="s">
        <v>20</v>
      </c>
      <c r="E205" s="13" t="str">
        <f t="shared" si="7"/>
        <v>SP79000+10 cm kõrgus üp uks moodul M 11 * 21</v>
      </c>
      <c r="F205" s="33" t="s">
        <v>81</v>
      </c>
      <c r="G205" s="16">
        <v>318</v>
      </c>
      <c r="I205" s="16">
        <v>318</v>
      </c>
    </row>
    <row r="206" spans="1:9" outlineLevel="1">
      <c r="A206" s="22">
        <v>7</v>
      </c>
      <c r="B206" s="22" t="str">
        <f t="shared" si="6"/>
        <v>SP790007</v>
      </c>
      <c r="C206" s="22" t="s">
        <v>100</v>
      </c>
      <c r="D206" t="s">
        <v>22</v>
      </c>
      <c r="E206" s="13" t="str">
        <f t="shared" si="7"/>
        <v>SP79000kp uks kitsaspr M 20 * 21</v>
      </c>
      <c r="F206" s="33" t="s">
        <v>81</v>
      </c>
      <c r="G206" s="16">
        <v>14457</v>
      </c>
      <c r="I206" s="16">
        <v>14457</v>
      </c>
    </row>
    <row r="207" spans="1:9" outlineLevel="1">
      <c r="A207" s="22">
        <v>8</v>
      </c>
      <c r="B207" s="22" t="str">
        <f t="shared" si="6"/>
        <v>SP790008</v>
      </c>
      <c r="C207" s="22" t="s">
        <v>100</v>
      </c>
      <c r="D207" s="15" t="s">
        <v>23</v>
      </c>
      <c r="E207" s="13" t="str">
        <f t="shared" si="7"/>
        <v>SP79000+10 cm laius kp uks kitsaspr M 20 * 21</v>
      </c>
      <c r="F207" s="33" t="s">
        <v>81</v>
      </c>
      <c r="G207" s="16">
        <v>230</v>
      </c>
      <c r="I207" s="16">
        <v>230</v>
      </c>
    </row>
    <row r="208" spans="1:9" outlineLevel="1">
      <c r="A208" s="22">
        <v>9</v>
      </c>
      <c r="B208" s="22" t="str">
        <f t="shared" si="6"/>
        <v>SP790009</v>
      </c>
      <c r="C208" s="22" t="s">
        <v>100</v>
      </c>
      <c r="D208" s="15" t="s">
        <v>24</v>
      </c>
      <c r="E208" s="13" t="str">
        <f t="shared" si="7"/>
        <v>SP79000+10 cm kõrgus kp uks kitsaspr M 20 * 21</v>
      </c>
      <c r="F208" s="33" t="s">
        <v>81</v>
      </c>
      <c r="G208" s="16">
        <v>463</v>
      </c>
      <c r="I208" s="16">
        <v>463</v>
      </c>
    </row>
    <row r="209" spans="1:9" outlineLevel="1">
      <c r="A209" s="22">
        <v>10</v>
      </c>
      <c r="B209" s="22" t="str">
        <f t="shared" si="6"/>
        <v>SP7900010</v>
      </c>
      <c r="C209" s="22" t="s">
        <v>100</v>
      </c>
      <c r="D209" s="17" t="s">
        <v>25</v>
      </c>
      <c r="E209" s="13" t="str">
        <f t="shared" si="7"/>
        <v>SP79000kp uks moodul M 20 * 21</v>
      </c>
      <c r="F209" s="33" t="s">
        <v>81</v>
      </c>
      <c r="G209" s="16">
        <v>15099</v>
      </c>
      <c r="I209" s="16">
        <v>15099</v>
      </c>
    </row>
    <row r="210" spans="1:9" outlineLevel="1">
      <c r="A210" s="22">
        <v>11</v>
      </c>
      <c r="B210" s="22" t="str">
        <f t="shared" si="6"/>
        <v>SP7900011</v>
      </c>
      <c r="C210" s="22" t="s">
        <v>100</v>
      </c>
      <c r="D210" s="19" t="s">
        <v>26</v>
      </c>
      <c r="E210" s="13" t="str">
        <f t="shared" si="7"/>
        <v>SP79000+10 cm laius kp uks moodul M 20 * 21</v>
      </c>
      <c r="F210" s="33" t="s">
        <v>81</v>
      </c>
      <c r="G210" s="16">
        <v>230</v>
      </c>
      <c r="I210" s="16">
        <v>230</v>
      </c>
    </row>
    <row r="211" spans="1:9" outlineLevel="1">
      <c r="A211" s="22">
        <v>12</v>
      </c>
      <c r="B211" s="22" t="str">
        <f t="shared" si="6"/>
        <v>SP7900012</v>
      </c>
      <c r="C211" s="22" t="s">
        <v>100</v>
      </c>
      <c r="D211" s="19" t="s">
        <v>27</v>
      </c>
      <c r="E211" s="13" t="str">
        <f t="shared" si="7"/>
        <v>SP79000+10 cm kõrgus kp uks moodul M 20 * 21</v>
      </c>
      <c r="F211" s="33" t="s">
        <v>81</v>
      </c>
      <c r="G211" s="16">
        <v>491</v>
      </c>
      <c r="I211" s="16">
        <v>491</v>
      </c>
    </row>
    <row r="212" spans="1:9" outlineLevel="1">
      <c r="A212" s="22">
        <v>13</v>
      </c>
      <c r="B212" s="22" t="str">
        <f t="shared" si="6"/>
        <v>SP7900013</v>
      </c>
      <c r="C212" s="22" t="s">
        <v>100</v>
      </c>
      <c r="D212" s="22" t="s">
        <v>101</v>
      </c>
      <c r="E212" s="13" t="str">
        <f t="shared" si="7"/>
        <v>SP79000L profiil SP 79 021 m</v>
      </c>
      <c r="F212" s="33" t="s">
        <v>81</v>
      </c>
      <c r="G212" s="16">
        <v>676</v>
      </c>
      <c r="I212" s="16">
        <v>676</v>
      </c>
    </row>
    <row r="213" spans="1:9" outlineLevel="1">
      <c r="A213" s="22">
        <v>14</v>
      </c>
      <c r="B213" s="22" t="str">
        <f t="shared" si="6"/>
        <v>SP7900014</v>
      </c>
      <c r="C213" s="22" t="s">
        <v>100</v>
      </c>
      <c r="D213" s="17" t="s">
        <v>41</v>
      </c>
      <c r="E213" s="13" t="str">
        <f t="shared" si="7"/>
        <v>SP79000L tk</v>
      </c>
      <c r="F213" s="33" t="s">
        <v>81</v>
      </c>
    </row>
    <row r="214" spans="1:9" outlineLevel="1">
      <c r="A214" s="22">
        <v>15</v>
      </c>
      <c r="B214" s="22" t="str">
        <f t="shared" si="6"/>
        <v>SP7900015</v>
      </c>
      <c r="C214" s="22" t="s">
        <v>100</v>
      </c>
      <c r="D214" s="22" t="s">
        <v>102</v>
      </c>
      <c r="E214" s="13" t="str">
        <f t="shared" si="7"/>
        <v>SP79000T profiil SP 79 022 m</v>
      </c>
      <c r="F214" s="33" t="s">
        <v>81</v>
      </c>
      <c r="G214" s="16">
        <v>801</v>
      </c>
      <c r="I214" s="16">
        <v>801</v>
      </c>
    </row>
    <row r="215" spans="1:9" outlineLevel="1">
      <c r="A215" s="22">
        <v>16</v>
      </c>
      <c r="B215" s="22" t="str">
        <f t="shared" si="6"/>
        <v>SP7900016</v>
      </c>
      <c r="C215" s="22" t="s">
        <v>100</v>
      </c>
      <c r="D215" s="17" t="s">
        <v>42</v>
      </c>
      <c r="E215" s="13" t="str">
        <f t="shared" si="7"/>
        <v>SP79000T tk</v>
      </c>
      <c r="F215" s="33" t="s">
        <v>81</v>
      </c>
    </row>
    <row r="216" spans="1:9" outlineLevel="1">
      <c r="A216" s="22">
        <v>17</v>
      </c>
      <c r="B216" s="22" t="str">
        <f t="shared" si="6"/>
        <v>SP7900017</v>
      </c>
      <c r="C216" s="22" t="s">
        <v>100</v>
      </c>
      <c r="D216" s="22" t="s">
        <v>84</v>
      </c>
      <c r="E216" s="13" t="str">
        <f t="shared" si="7"/>
        <v>SP790002 erinevat värvi</v>
      </c>
      <c r="F216" s="33" t="s">
        <v>81</v>
      </c>
    </row>
    <row r="217" spans="1:9" outlineLevel="1">
      <c r="A217" s="22">
        <v>18</v>
      </c>
      <c r="B217" s="22" t="str">
        <f t="shared" si="6"/>
        <v>SP7900018</v>
      </c>
      <c r="C217" s="22" t="s">
        <v>100</v>
      </c>
      <c r="D217" s="22"/>
      <c r="E217" s="13" t="str">
        <f t="shared" si="7"/>
        <v>SP79000</v>
      </c>
      <c r="F217" s="33" t="s">
        <v>81</v>
      </c>
    </row>
    <row r="218" spans="1:9" outlineLevel="1">
      <c r="A218" s="22">
        <v>19</v>
      </c>
      <c r="B218" s="27" t="str">
        <f t="shared" si="6"/>
        <v>SP7900019</v>
      </c>
      <c r="C218" s="27" t="s">
        <v>100</v>
      </c>
      <c r="D218" s="27"/>
      <c r="E218" s="13" t="str">
        <f t="shared" si="7"/>
        <v>SP79000</v>
      </c>
      <c r="F218" s="13" t="s">
        <v>81</v>
      </c>
      <c r="G218" s="14"/>
      <c r="H218" s="14"/>
      <c r="I218" s="14"/>
    </row>
    <row r="219" spans="1:9">
      <c r="A219" s="27">
        <v>1</v>
      </c>
      <c r="B219" s="27" t="str">
        <f t="shared" si="6"/>
        <v>SP950001</v>
      </c>
      <c r="C219" s="27" t="s">
        <v>103</v>
      </c>
      <c r="D219" s="12" t="s">
        <v>14</v>
      </c>
      <c r="E219" s="13" t="str">
        <f t="shared" si="7"/>
        <v>SP95000üp uks kitsaspr M 11 * 21</v>
      </c>
      <c r="F219" s="13" t="s">
        <v>81</v>
      </c>
      <c r="G219" s="14"/>
      <c r="H219" s="14">
        <v>8273</v>
      </c>
      <c r="I219" s="14"/>
    </row>
    <row r="220" spans="1:9" outlineLevel="1">
      <c r="A220" s="22">
        <v>2</v>
      </c>
      <c r="B220" s="22" t="str">
        <f t="shared" si="6"/>
        <v>SP950002</v>
      </c>
      <c r="C220" s="22" t="s">
        <v>103</v>
      </c>
      <c r="D220" s="15" t="s">
        <v>16</v>
      </c>
      <c r="E220" s="13" t="str">
        <f t="shared" si="7"/>
        <v>SP95000+10 cm laius üp uks kitsaspr M 11 * 21</v>
      </c>
      <c r="F220" s="33" t="s">
        <v>81</v>
      </c>
      <c r="H220" s="16">
        <v>187</v>
      </c>
    </row>
    <row r="221" spans="1:9" outlineLevel="1">
      <c r="A221" s="22">
        <v>3</v>
      </c>
      <c r="B221" s="22" t="str">
        <f t="shared" si="6"/>
        <v>SP950003</v>
      </c>
      <c r="C221" s="22" t="s">
        <v>103</v>
      </c>
      <c r="D221" s="15" t="s">
        <v>17</v>
      </c>
      <c r="E221" s="13" t="str">
        <f t="shared" si="7"/>
        <v>SP95000+10 cm kõrgus üp uks kitsaspr M 11 * 21</v>
      </c>
      <c r="F221" s="33" t="s">
        <v>81</v>
      </c>
      <c r="H221" s="16">
        <v>225</v>
      </c>
    </row>
    <row r="222" spans="1:9" outlineLevel="1">
      <c r="A222" s="22">
        <v>4</v>
      </c>
      <c r="B222" s="22" t="str">
        <f t="shared" si="6"/>
        <v>SP950004</v>
      </c>
      <c r="C222" s="22" t="s">
        <v>103</v>
      </c>
      <c r="D222" s="17" t="s">
        <v>18</v>
      </c>
      <c r="E222" s="13" t="str">
        <f t="shared" si="7"/>
        <v>SP95000üp uks moodul M 11 * 21</v>
      </c>
      <c r="F222" s="33" t="s">
        <v>81</v>
      </c>
      <c r="H222" s="16">
        <v>8405</v>
      </c>
    </row>
    <row r="223" spans="1:9" outlineLevel="1">
      <c r="A223" s="22">
        <v>5</v>
      </c>
      <c r="B223" s="22" t="str">
        <f t="shared" si="6"/>
        <v>SP950005</v>
      </c>
      <c r="C223" s="22" t="s">
        <v>103</v>
      </c>
      <c r="D223" s="19" t="s">
        <v>19</v>
      </c>
      <c r="E223" s="13" t="str">
        <f t="shared" si="7"/>
        <v>SP95000+10 cm laius üp uks moodul M 11 * 21</v>
      </c>
      <c r="F223" s="33" t="s">
        <v>81</v>
      </c>
      <c r="H223" s="16">
        <v>187</v>
      </c>
    </row>
    <row r="224" spans="1:9" outlineLevel="1">
      <c r="A224" s="22">
        <v>6</v>
      </c>
      <c r="B224" s="22" t="str">
        <f t="shared" si="6"/>
        <v>SP950006</v>
      </c>
      <c r="C224" s="22" t="s">
        <v>103</v>
      </c>
      <c r="D224" s="19" t="s">
        <v>20</v>
      </c>
      <c r="E224" s="13" t="str">
        <f t="shared" si="7"/>
        <v>SP95000+10 cm kõrgus üp uks moodul M 11 * 21</v>
      </c>
      <c r="F224" s="33" t="s">
        <v>81</v>
      </c>
      <c r="H224" s="16">
        <v>232</v>
      </c>
    </row>
    <row r="225" spans="1:9" outlineLevel="1">
      <c r="A225" s="22">
        <v>7</v>
      </c>
      <c r="B225" s="22" t="str">
        <f t="shared" si="6"/>
        <v>SP950007</v>
      </c>
      <c r="C225" s="22" t="s">
        <v>103</v>
      </c>
      <c r="D225" t="s">
        <v>22</v>
      </c>
      <c r="E225" s="13" t="str">
        <f t="shared" si="7"/>
        <v>SP95000kp uks kitsaspr M 20 * 21</v>
      </c>
      <c r="F225" s="33" t="s">
        <v>81</v>
      </c>
      <c r="H225" s="16">
        <v>12826</v>
      </c>
    </row>
    <row r="226" spans="1:9" outlineLevel="1">
      <c r="A226" s="22">
        <v>8</v>
      </c>
      <c r="B226" s="22" t="str">
        <f t="shared" si="6"/>
        <v>SP950008</v>
      </c>
      <c r="C226" s="22" t="s">
        <v>103</v>
      </c>
      <c r="D226" s="15" t="s">
        <v>23</v>
      </c>
      <c r="E226" s="13" t="str">
        <f t="shared" si="7"/>
        <v>SP95000+10 cm laius kp uks kitsaspr M 20 * 21</v>
      </c>
      <c r="F226" s="33" t="s">
        <v>81</v>
      </c>
      <c r="H226" s="16">
        <v>187</v>
      </c>
    </row>
    <row r="227" spans="1:9" outlineLevel="1">
      <c r="A227" s="22">
        <v>9</v>
      </c>
      <c r="B227" s="22" t="str">
        <f t="shared" si="6"/>
        <v>SP950009</v>
      </c>
      <c r="C227" s="22" t="s">
        <v>103</v>
      </c>
      <c r="D227" s="15" t="s">
        <v>24</v>
      </c>
      <c r="E227" s="13" t="str">
        <f t="shared" si="7"/>
        <v>SP95000+10 cm kõrgus kp uks kitsaspr M 20 * 21</v>
      </c>
      <c r="F227" s="33" t="s">
        <v>81</v>
      </c>
      <c r="H227" s="16">
        <v>361</v>
      </c>
    </row>
    <row r="228" spans="1:9" outlineLevel="1">
      <c r="A228" s="22">
        <v>10</v>
      </c>
      <c r="B228" s="22" t="str">
        <f t="shared" si="6"/>
        <v>SP9500010</v>
      </c>
      <c r="C228" s="22" t="s">
        <v>103</v>
      </c>
      <c r="D228" s="17" t="s">
        <v>25</v>
      </c>
      <c r="E228" s="13" t="str">
        <f t="shared" si="7"/>
        <v>SP95000kp uks moodul M 20 * 21</v>
      </c>
      <c r="F228" s="33" t="s">
        <v>81</v>
      </c>
      <c r="H228" s="16">
        <v>12958</v>
      </c>
    </row>
    <row r="229" spans="1:9" outlineLevel="1">
      <c r="A229" s="22">
        <v>11</v>
      </c>
      <c r="B229" s="22" t="str">
        <f t="shared" si="6"/>
        <v>SP9500011</v>
      </c>
      <c r="C229" s="22" t="s">
        <v>103</v>
      </c>
      <c r="D229" s="19" t="s">
        <v>26</v>
      </c>
      <c r="E229" s="13" t="str">
        <f t="shared" si="7"/>
        <v>SP95000+10 cm laius kp uks moodul M 20 * 21</v>
      </c>
      <c r="F229" s="33" t="s">
        <v>81</v>
      </c>
      <c r="H229" s="16">
        <v>187</v>
      </c>
    </row>
    <row r="230" spans="1:9" outlineLevel="1">
      <c r="A230" s="22">
        <v>12</v>
      </c>
      <c r="B230" s="22" t="str">
        <f t="shared" si="6"/>
        <v>SP9500012</v>
      </c>
      <c r="C230" s="22" t="s">
        <v>103</v>
      </c>
      <c r="D230" s="19" t="s">
        <v>27</v>
      </c>
      <c r="E230" s="13" t="str">
        <f t="shared" si="7"/>
        <v>SP95000+10 cm kõrgus kp uks moodul M 20 * 21</v>
      </c>
      <c r="F230" s="33" t="s">
        <v>81</v>
      </c>
      <c r="H230" s="16">
        <v>368</v>
      </c>
    </row>
    <row r="231" spans="1:9" outlineLevel="1">
      <c r="A231" s="22">
        <v>13</v>
      </c>
      <c r="B231" s="22" t="str">
        <f t="shared" si="6"/>
        <v>SP9500013</v>
      </c>
      <c r="C231" s="22" t="s">
        <v>103</v>
      </c>
      <c r="D231" s="20" t="s">
        <v>21</v>
      </c>
      <c r="E231" s="13" t="str">
        <f t="shared" si="7"/>
        <v>SP95000üp näpukaitse lisa</v>
      </c>
      <c r="F231" s="33" t="s">
        <v>81</v>
      </c>
      <c r="H231" s="21">
        <v>480</v>
      </c>
    </row>
    <row r="232" spans="1:9" outlineLevel="1">
      <c r="A232" s="22">
        <v>14</v>
      </c>
      <c r="B232" s="22" t="str">
        <f t="shared" si="6"/>
        <v>SP9500014</v>
      </c>
      <c r="C232" s="22" t="s">
        <v>103</v>
      </c>
      <c r="D232" s="20" t="s">
        <v>28</v>
      </c>
      <c r="E232" s="13" t="str">
        <f t="shared" si="7"/>
        <v>SP95000kp näpukaitse lisa</v>
      </c>
      <c r="F232" s="33" t="s">
        <v>81</v>
      </c>
      <c r="H232" s="21">
        <v>961</v>
      </c>
    </row>
    <row r="233" spans="1:9" outlineLevel="1">
      <c r="A233" s="22">
        <v>15</v>
      </c>
      <c r="B233" s="22" t="str">
        <f t="shared" si="6"/>
        <v>SP9500015</v>
      </c>
      <c r="C233" s="22" t="s">
        <v>103</v>
      </c>
      <c r="D233" s="22" t="s">
        <v>104</v>
      </c>
      <c r="E233" s="13" t="str">
        <f t="shared" si="7"/>
        <v>SP95000L profiil SP 95 021 m</v>
      </c>
      <c r="F233" s="33" t="s">
        <v>81</v>
      </c>
      <c r="H233" s="16">
        <v>565</v>
      </c>
    </row>
    <row r="234" spans="1:9" outlineLevel="1">
      <c r="A234" s="22">
        <v>16</v>
      </c>
      <c r="B234" s="22" t="str">
        <f t="shared" si="6"/>
        <v>SP9500016</v>
      </c>
      <c r="C234" s="22" t="s">
        <v>103</v>
      </c>
      <c r="D234" s="17" t="s">
        <v>41</v>
      </c>
      <c r="E234" s="13" t="str">
        <f t="shared" si="7"/>
        <v>SP95000L tk</v>
      </c>
      <c r="F234" s="33" t="s">
        <v>81</v>
      </c>
    </row>
    <row r="235" spans="1:9" outlineLevel="1">
      <c r="A235" s="22">
        <v>17</v>
      </c>
      <c r="B235" s="22" t="str">
        <f t="shared" si="6"/>
        <v>SP9500017</v>
      </c>
      <c r="C235" s="22" t="s">
        <v>103</v>
      </c>
      <c r="D235" s="22" t="s">
        <v>105</v>
      </c>
      <c r="E235" s="13" t="str">
        <f t="shared" si="7"/>
        <v>SP95000T profiil SP 95 022 m</v>
      </c>
      <c r="F235" s="33" t="s">
        <v>81</v>
      </c>
      <c r="H235" s="16">
        <v>776</v>
      </c>
    </row>
    <row r="236" spans="1:9" outlineLevel="1">
      <c r="A236" s="27">
        <v>18</v>
      </c>
      <c r="B236" s="27" t="str">
        <f t="shared" si="6"/>
        <v>SP9500018</v>
      </c>
      <c r="C236" s="27" t="s">
        <v>103</v>
      </c>
      <c r="D236" s="30" t="s">
        <v>42</v>
      </c>
      <c r="E236" s="13" t="str">
        <f t="shared" si="7"/>
        <v>SP95000T tk</v>
      </c>
      <c r="F236" s="13" t="s">
        <v>81</v>
      </c>
      <c r="G236" s="14"/>
      <c r="H236" s="14"/>
      <c r="I236" s="14"/>
    </row>
    <row r="237" spans="1:9">
      <c r="A237" s="27">
        <v>1</v>
      </c>
      <c r="B237" s="27" t="str">
        <f t="shared" si="6"/>
        <v>SP95000E301</v>
      </c>
      <c r="C237" s="27" t="s">
        <v>106</v>
      </c>
      <c r="D237" s="12" t="s">
        <v>86</v>
      </c>
      <c r="E237" s="13" t="str">
        <f t="shared" si="7"/>
        <v>SP95000E30üp uks kitsaspr M 11 * 21 E30</v>
      </c>
      <c r="F237" s="13" t="s">
        <v>81</v>
      </c>
      <c r="G237" s="14"/>
      <c r="H237" s="14">
        <v>9125</v>
      </c>
      <c r="I237" s="14"/>
    </row>
    <row r="238" spans="1:9" outlineLevel="1">
      <c r="A238" s="22">
        <v>2</v>
      </c>
      <c r="B238" s="22" t="str">
        <f t="shared" si="6"/>
        <v>SP95000E302</v>
      </c>
      <c r="C238" s="27" t="s">
        <v>106</v>
      </c>
      <c r="D238" s="15" t="s">
        <v>87</v>
      </c>
      <c r="E238" s="13" t="str">
        <f t="shared" si="7"/>
        <v>SP95000E30+10 cm laius üp uks kitsaspr M 11 * 21 E30</v>
      </c>
      <c r="F238" s="33" t="s">
        <v>81</v>
      </c>
      <c r="H238" s="16">
        <v>189</v>
      </c>
    </row>
    <row r="239" spans="1:9" outlineLevel="1">
      <c r="A239" s="27">
        <v>3</v>
      </c>
      <c r="B239" s="22" t="str">
        <f t="shared" si="6"/>
        <v>SP95000E303</v>
      </c>
      <c r="C239" s="27" t="s">
        <v>106</v>
      </c>
      <c r="D239" s="15" t="s">
        <v>88</v>
      </c>
      <c r="E239" s="13" t="str">
        <f t="shared" si="7"/>
        <v>SP95000E30+10 cm kõrgus üp uks kitsaspr M 11 * 21 E30</v>
      </c>
      <c r="F239" s="33" t="s">
        <v>81</v>
      </c>
      <c r="H239" s="16">
        <v>227</v>
      </c>
    </row>
    <row r="240" spans="1:9" outlineLevel="1">
      <c r="A240" s="22">
        <v>4</v>
      </c>
      <c r="B240" s="22" t="str">
        <f t="shared" si="6"/>
        <v>SP95000E304</v>
      </c>
      <c r="C240" s="27" t="s">
        <v>106</v>
      </c>
      <c r="D240" s="17" t="s">
        <v>89</v>
      </c>
      <c r="E240" s="13" t="str">
        <f t="shared" si="7"/>
        <v>SP95000E30üp uks moodul M 11 * 21 E30</v>
      </c>
      <c r="F240" s="33" t="s">
        <v>81</v>
      </c>
      <c r="H240" s="16">
        <v>9257</v>
      </c>
    </row>
    <row r="241" spans="1:9" outlineLevel="1">
      <c r="A241" s="27">
        <v>5</v>
      </c>
      <c r="B241" s="22" t="str">
        <f t="shared" si="6"/>
        <v>SP95000E305</v>
      </c>
      <c r="C241" s="27" t="s">
        <v>106</v>
      </c>
      <c r="D241" s="19" t="s">
        <v>90</v>
      </c>
      <c r="E241" s="13" t="str">
        <f t="shared" si="7"/>
        <v>SP95000E30+10 cm laius üp uks moodul M 11 * 21 E30</v>
      </c>
      <c r="F241" s="33" t="s">
        <v>81</v>
      </c>
      <c r="H241" s="16">
        <v>189</v>
      </c>
    </row>
    <row r="242" spans="1:9" outlineLevel="1">
      <c r="A242" s="22">
        <v>6</v>
      </c>
      <c r="B242" s="22" t="str">
        <f t="shared" si="6"/>
        <v>SP95000E306</v>
      </c>
      <c r="C242" s="27" t="s">
        <v>106</v>
      </c>
      <c r="D242" s="19" t="s">
        <v>91</v>
      </c>
      <c r="E242" s="13" t="str">
        <f t="shared" si="7"/>
        <v>SP95000E30+10 cm kõrgus üp uks moodul M 11 * 21 E30</v>
      </c>
      <c r="F242" s="33" t="s">
        <v>81</v>
      </c>
      <c r="H242" s="16">
        <v>234</v>
      </c>
    </row>
    <row r="243" spans="1:9" outlineLevel="1">
      <c r="A243" s="27">
        <v>7</v>
      </c>
      <c r="B243" s="22" t="str">
        <f t="shared" si="6"/>
        <v>SP95000E307</v>
      </c>
      <c r="C243" s="27" t="s">
        <v>106</v>
      </c>
      <c r="D243" t="s">
        <v>22</v>
      </c>
      <c r="E243" s="13" t="str">
        <f t="shared" si="7"/>
        <v>SP95000E30kp uks kitsaspr M 20 * 21</v>
      </c>
      <c r="F243" s="33" t="s">
        <v>81</v>
      </c>
      <c r="H243" s="16">
        <v>13770</v>
      </c>
    </row>
    <row r="244" spans="1:9" outlineLevel="1">
      <c r="A244" s="22">
        <v>8</v>
      </c>
      <c r="B244" s="22" t="str">
        <f t="shared" si="6"/>
        <v>SP95000E308</v>
      </c>
      <c r="C244" s="27" t="s">
        <v>106</v>
      </c>
      <c r="D244" s="15" t="s">
        <v>23</v>
      </c>
      <c r="E244" s="13" t="str">
        <f t="shared" si="7"/>
        <v>SP95000E30+10 cm laius kp uks kitsaspr M 20 * 21</v>
      </c>
      <c r="F244" s="33" t="s">
        <v>81</v>
      </c>
      <c r="H244" s="16">
        <v>190</v>
      </c>
    </row>
    <row r="245" spans="1:9" outlineLevel="1">
      <c r="A245" s="27">
        <v>9</v>
      </c>
      <c r="B245" s="22" t="str">
        <f t="shared" si="6"/>
        <v>SP95000E309</v>
      </c>
      <c r="C245" s="27" t="s">
        <v>106</v>
      </c>
      <c r="D245" s="15" t="s">
        <v>24</v>
      </c>
      <c r="E245" s="13" t="str">
        <f t="shared" si="7"/>
        <v>SP95000E30+10 cm kõrgus kp uks kitsaspr M 20 * 21</v>
      </c>
      <c r="F245" s="33" t="s">
        <v>81</v>
      </c>
      <c r="H245" s="16">
        <v>367</v>
      </c>
    </row>
    <row r="246" spans="1:9" outlineLevel="1">
      <c r="A246" s="22">
        <v>10</v>
      </c>
      <c r="B246" s="22" t="str">
        <f t="shared" si="6"/>
        <v>SP95000E3010</v>
      </c>
      <c r="C246" s="27" t="s">
        <v>106</v>
      </c>
      <c r="D246" s="17" t="s">
        <v>25</v>
      </c>
      <c r="E246" s="13" t="str">
        <f t="shared" si="7"/>
        <v>SP95000E30kp uks moodul M 20 * 21</v>
      </c>
      <c r="F246" s="33" t="s">
        <v>81</v>
      </c>
      <c r="H246" s="16">
        <v>13902</v>
      </c>
    </row>
    <row r="247" spans="1:9" outlineLevel="1">
      <c r="A247" s="27">
        <v>11</v>
      </c>
      <c r="B247" s="22" t="str">
        <f t="shared" si="6"/>
        <v>SP95000E3011</v>
      </c>
      <c r="C247" s="27" t="s">
        <v>106</v>
      </c>
      <c r="D247" s="19" t="s">
        <v>26</v>
      </c>
      <c r="E247" s="13" t="str">
        <f t="shared" si="7"/>
        <v>SP95000E30+10 cm laius kp uks moodul M 20 * 21</v>
      </c>
      <c r="F247" s="33" t="s">
        <v>81</v>
      </c>
      <c r="H247" s="16">
        <v>190</v>
      </c>
    </row>
    <row r="248" spans="1:9" outlineLevel="1">
      <c r="A248" s="22">
        <v>12</v>
      </c>
      <c r="B248" s="22" t="str">
        <f t="shared" si="6"/>
        <v>SP95000E3012</v>
      </c>
      <c r="C248" s="27" t="s">
        <v>106</v>
      </c>
      <c r="D248" s="19" t="s">
        <v>27</v>
      </c>
      <c r="E248" s="13" t="str">
        <f t="shared" si="7"/>
        <v>SP95000E30+10 cm kõrgus kp uks moodul M 20 * 21</v>
      </c>
      <c r="F248" s="33" t="s">
        <v>81</v>
      </c>
      <c r="H248" s="16">
        <v>374</v>
      </c>
    </row>
    <row r="249" spans="1:9" outlineLevel="1">
      <c r="A249" s="27">
        <v>13</v>
      </c>
      <c r="B249" s="22" t="str">
        <f t="shared" si="6"/>
        <v>SP95000E3013</v>
      </c>
      <c r="C249" s="27" t="s">
        <v>106</v>
      </c>
      <c r="D249" s="20" t="s">
        <v>21</v>
      </c>
      <c r="E249" s="13" t="str">
        <f t="shared" si="7"/>
        <v>SP95000E30üp näpukaitse lisa</v>
      </c>
      <c r="F249" s="33" t="s">
        <v>81</v>
      </c>
      <c r="H249" s="21">
        <v>480</v>
      </c>
    </row>
    <row r="250" spans="1:9" outlineLevel="1">
      <c r="A250" s="22">
        <v>14</v>
      </c>
      <c r="B250" s="22" t="str">
        <f t="shared" si="6"/>
        <v>SP95000E3014</v>
      </c>
      <c r="C250" s="27" t="s">
        <v>106</v>
      </c>
      <c r="D250" s="20" t="s">
        <v>28</v>
      </c>
      <c r="E250" s="13" t="str">
        <f t="shared" si="7"/>
        <v>SP95000E30kp näpukaitse lisa</v>
      </c>
      <c r="F250" s="33" t="s">
        <v>81</v>
      </c>
      <c r="H250" s="21">
        <v>961</v>
      </c>
    </row>
    <row r="251" spans="1:9" outlineLevel="1">
      <c r="A251" s="27">
        <v>15</v>
      </c>
      <c r="B251" s="22" t="str">
        <f t="shared" si="6"/>
        <v>SP95000E3015</v>
      </c>
      <c r="C251" s="27" t="s">
        <v>106</v>
      </c>
      <c r="D251" s="22" t="s">
        <v>107</v>
      </c>
      <c r="E251" s="13" t="str">
        <f t="shared" si="7"/>
        <v>SP95000E30L profiil SP 95 021 E30 m</v>
      </c>
      <c r="F251" s="33" t="s">
        <v>81</v>
      </c>
      <c r="H251" s="16">
        <v>580</v>
      </c>
    </row>
    <row r="252" spans="1:9" outlineLevel="1">
      <c r="A252" s="22">
        <v>16</v>
      </c>
      <c r="B252" s="22" t="str">
        <f t="shared" si="6"/>
        <v>SP95000E3016</v>
      </c>
      <c r="C252" s="27" t="s">
        <v>106</v>
      </c>
      <c r="D252" s="17" t="s">
        <v>41</v>
      </c>
      <c r="E252" s="13" t="str">
        <f t="shared" si="7"/>
        <v>SP95000E30L tk</v>
      </c>
      <c r="F252" s="33" t="s">
        <v>81</v>
      </c>
    </row>
    <row r="253" spans="1:9" outlineLevel="1">
      <c r="A253" s="27">
        <v>17</v>
      </c>
      <c r="B253" s="22" t="str">
        <f t="shared" si="6"/>
        <v>SP95000E3017</v>
      </c>
      <c r="C253" s="27" t="s">
        <v>106</v>
      </c>
      <c r="D253" s="22" t="s">
        <v>108</v>
      </c>
      <c r="E253" s="13" t="str">
        <f t="shared" si="7"/>
        <v xml:space="preserve">SP95000E30T profiil SP 95 022 E30 m </v>
      </c>
      <c r="F253" s="33" t="s">
        <v>81</v>
      </c>
      <c r="H253" s="16">
        <v>806</v>
      </c>
    </row>
    <row r="254" spans="1:9" outlineLevel="1">
      <c r="A254" s="22">
        <v>18</v>
      </c>
      <c r="B254" s="22" t="str">
        <f t="shared" si="6"/>
        <v>SP95000E3018</v>
      </c>
      <c r="C254" s="27" t="s">
        <v>106</v>
      </c>
      <c r="D254" s="17" t="s">
        <v>42</v>
      </c>
      <c r="E254" s="13" t="str">
        <f t="shared" si="7"/>
        <v>SP95000E30T tk</v>
      </c>
      <c r="F254" s="33" t="s">
        <v>81</v>
      </c>
    </row>
    <row r="255" spans="1:9" outlineLevel="1">
      <c r="A255" s="27">
        <v>19</v>
      </c>
      <c r="B255" s="22" t="str">
        <f t="shared" si="6"/>
        <v>SP95000E3019</v>
      </c>
      <c r="C255" s="27" t="s">
        <v>106</v>
      </c>
      <c r="D255" s="22"/>
      <c r="E255" s="13" t="str">
        <f t="shared" si="7"/>
        <v>SP95000E30</v>
      </c>
      <c r="F255" s="33" t="s">
        <v>81</v>
      </c>
    </row>
    <row r="256" spans="1:9" outlineLevel="1">
      <c r="A256" s="22">
        <v>20</v>
      </c>
      <c r="B256" s="27" t="str">
        <f t="shared" si="6"/>
        <v>SP95000E3020</v>
      </c>
      <c r="C256" s="27" t="s">
        <v>106</v>
      </c>
      <c r="D256" s="27"/>
      <c r="E256" s="13" t="str">
        <f t="shared" si="7"/>
        <v>SP95000E30</v>
      </c>
      <c r="F256" s="13" t="s">
        <v>81</v>
      </c>
      <c r="G256" s="14"/>
      <c r="H256" s="14"/>
      <c r="I256" s="14"/>
    </row>
    <row r="257" spans="1:9">
      <c r="A257" s="27">
        <v>1</v>
      </c>
      <c r="B257" s="27" t="str">
        <f t="shared" si="6"/>
        <v>SP9565001</v>
      </c>
      <c r="C257" s="27" t="s">
        <v>109</v>
      </c>
      <c r="D257" s="12" t="s">
        <v>14</v>
      </c>
      <c r="E257" s="13" t="str">
        <f t="shared" si="7"/>
        <v>SP956500üp uks kitsaspr M 11 * 21</v>
      </c>
      <c r="F257" s="13" t="s">
        <v>81</v>
      </c>
      <c r="G257" s="14"/>
      <c r="H257" s="14">
        <v>12843</v>
      </c>
      <c r="I257" s="14"/>
    </row>
    <row r="258" spans="1:9" outlineLevel="1">
      <c r="A258" s="22">
        <v>2</v>
      </c>
      <c r="B258" s="22" t="str">
        <f t="shared" si="6"/>
        <v>SP9565002</v>
      </c>
      <c r="C258" s="22" t="s">
        <v>109</v>
      </c>
      <c r="D258" s="15" t="s">
        <v>16</v>
      </c>
      <c r="E258" s="13" t="str">
        <f t="shared" si="7"/>
        <v>SP956500+10 cm laius üp uks kitsaspr M 11 * 21</v>
      </c>
      <c r="F258" s="33" t="s">
        <v>81</v>
      </c>
      <c r="H258" s="16">
        <v>826</v>
      </c>
    </row>
    <row r="259" spans="1:9" outlineLevel="1">
      <c r="A259" s="22">
        <v>3</v>
      </c>
      <c r="B259" s="22" t="str">
        <f t="shared" si="6"/>
        <v>SP9565003</v>
      </c>
      <c r="C259" s="22" t="s">
        <v>109</v>
      </c>
      <c r="D259" s="15" t="s">
        <v>17</v>
      </c>
      <c r="E259" s="13" t="str">
        <f t="shared" si="7"/>
        <v>SP956500+10 cm kõrgus üp uks kitsaspr M 11 * 21</v>
      </c>
      <c r="F259" s="33" t="s">
        <v>81</v>
      </c>
      <c r="H259" s="16">
        <v>369</v>
      </c>
    </row>
    <row r="260" spans="1:9" outlineLevel="1">
      <c r="A260" s="22">
        <v>4</v>
      </c>
      <c r="B260" s="22" t="str">
        <f t="shared" si="6"/>
        <v>SP9565004</v>
      </c>
      <c r="C260" s="22" t="s">
        <v>109</v>
      </c>
      <c r="D260" s="17" t="s">
        <v>18</v>
      </c>
      <c r="E260" s="13" t="str">
        <f t="shared" si="7"/>
        <v>SP956500üp uks moodul M 11 * 21</v>
      </c>
      <c r="F260" s="33" t="s">
        <v>81</v>
      </c>
      <c r="H260" s="16">
        <v>14262</v>
      </c>
    </row>
    <row r="261" spans="1:9" outlineLevel="1">
      <c r="A261" s="22">
        <v>5</v>
      </c>
      <c r="B261" s="22" t="str">
        <f t="shared" si="6"/>
        <v>SP9565005</v>
      </c>
      <c r="C261" s="22" t="s">
        <v>109</v>
      </c>
      <c r="D261" s="19" t="s">
        <v>19</v>
      </c>
      <c r="E261" s="13" t="str">
        <f t="shared" si="7"/>
        <v>SP956500+10 cm laius üp uks moodul M 11 * 21</v>
      </c>
      <c r="F261" s="33" t="s">
        <v>81</v>
      </c>
      <c r="H261" s="16">
        <v>826</v>
      </c>
    </row>
    <row r="262" spans="1:9" outlineLevel="1">
      <c r="A262" s="22">
        <v>6</v>
      </c>
      <c r="B262" s="22" t="str">
        <f t="shared" si="6"/>
        <v>SP9565006</v>
      </c>
      <c r="C262" s="22" t="s">
        <v>109</v>
      </c>
      <c r="D262" s="19" t="s">
        <v>20</v>
      </c>
      <c r="E262" s="13" t="str">
        <f t="shared" si="7"/>
        <v>SP956500+10 cm kõrgus üp uks moodul M 11 * 21</v>
      </c>
      <c r="F262" s="33" t="s">
        <v>81</v>
      </c>
      <c r="H262" s="16">
        <v>437</v>
      </c>
    </row>
    <row r="263" spans="1:9" outlineLevel="1">
      <c r="A263" s="22">
        <v>7</v>
      </c>
      <c r="B263" s="22" t="str">
        <f t="shared" si="6"/>
        <v>SP9565007</v>
      </c>
      <c r="C263" s="22" t="s">
        <v>109</v>
      </c>
      <c r="D263" t="s">
        <v>22</v>
      </c>
      <c r="E263" s="13" t="str">
        <f t="shared" si="7"/>
        <v>SP956500kp uks kitsaspr M 20 * 21</v>
      </c>
      <c r="F263" s="33" t="s">
        <v>81</v>
      </c>
      <c r="H263" s="16">
        <v>19853</v>
      </c>
    </row>
    <row r="264" spans="1:9" outlineLevel="1">
      <c r="A264" s="22">
        <v>8</v>
      </c>
      <c r="B264" s="22" t="str">
        <f t="shared" si="6"/>
        <v>SP9565008</v>
      </c>
      <c r="C264" s="22" t="s">
        <v>109</v>
      </c>
      <c r="D264" s="15" t="s">
        <v>23</v>
      </c>
      <c r="E264" s="13" t="str">
        <f t="shared" si="7"/>
        <v>SP956500+10 cm laius kp uks kitsaspr M 20 * 21</v>
      </c>
      <c r="F264" s="33" t="s">
        <v>81</v>
      </c>
      <c r="H264" s="16">
        <v>688</v>
      </c>
    </row>
    <row r="265" spans="1:9" outlineLevel="1">
      <c r="A265" s="22">
        <v>9</v>
      </c>
      <c r="B265" s="22" t="str">
        <f t="shared" ref="B265:B296" si="8">C265&amp;A265</f>
        <v>SP9565009</v>
      </c>
      <c r="C265" s="22" t="s">
        <v>109</v>
      </c>
      <c r="D265" s="15" t="s">
        <v>24</v>
      </c>
      <c r="E265" s="13" t="str">
        <f t="shared" ref="E265:E296" si="9">C265&amp;D265</f>
        <v>SP956500+10 cm kõrgus kp uks kitsaspr M 20 * 21</v>
      </c>
      <c r="F265" s="33" t="s">
        <v>81</v>
      </c>
      <c r="H265" s="16">
        <v>583</v>
      </c>
    </row>
    <row r="266" spans="1:9" outlineLevel="1">
      <c r="A266" s="22">
        <v>10</v>
      </c>
      <c r="B266" s="22" t="str">
        <f t="shared" si="8"/>
        <v>SP95650010</v>
      </c>
      <c r="C266" s="22" t="s">
        <v>109</v>
      </c>
      <c r="D266" s="17" t="s">
        <v>25</v>
      </c>
      <c r="E266" s="13" t="str">
        <f t="shared" si="9"/>
        <v>SP956500kp uks moodul M 20 * 21</v>
      </c>
      <c r="F266" s="33" t="s">
        <v>81</v>
      </c>
      <c r="H266" s="16">
        <v>21272</v>
      </c>
    </row>
    <row r="267" spans="1:9" outlineLevel="1">
      <c r="A267" s="22">
        <v>11</v>
      </c>
      <c r="B267" s="22" t="str">
        <f t="shared" si="8"/>
        <v>SP95650011</v>
      </c>
      <c r="C267" s="22" t="s">
        <v>109</v>
      </c>
      <c r="D267" s="19" t="s">
        <v>26</v>
      </c>
      <c r="E267" s="13" t="str">
        <f t="shared" si="9"/>
        <v>SP956500+10 cm laius kp uks moodul M 20 * 21</v>
      </c>
      <c r="F267" s="33" t="s">
        <v>81</v>
      </c>
      <c r="H267" s="16">
        <v>688</v>
      </c>
    </row>
    <row r="268" spans="1:9" outlineLevel="1">
      <c r="A268" s="22">
        <v>12</v>
      </c>
      <c r="B268" s="22" t="str">
        <f t="shared" si="8"/>
        <v>SP95650012</v>
      </c>
      <c r="C268" s="22" t="s">
        <v>109</v>
      </c>
      <c r="D268" s="19" t="s">
        <v>27</v>
      </c>
      <c r="E268" s="13" t="str">
        <f t="shared" si="9"/>
        <v>SP956500+10 cm kõrgus kp uks moodul M 20 * 21</v>
      </c>
      <c r="F268" s="33" t="s">
        <v>81</v>
      </c>
      <c r="H268" s="16">
        <v>651</v>
      </c>
    </row>
    <row r="269" spans="1:9" outlineLevel="1">
      <c r="A269" s="22">
        <v>13</v>
      </c>
      <c r="B269" s="22" t="str">
        <f t="shared" si="8"/>
        <v>SP95650013</v>
      </c>
      <c r="C269" s="22" t="s">
        <v>109</v>
      </c>
      <c r="D269" s="20" t="s">
        <v>21</v>
      </c>
      <c r="E269" s="13" t="str">
        <f t="shared" si="9"/>
        <v>SP956500üp näpukaitse lisa</v>
      </c>
      <c r="F269" s="33" t="s">
        <v>81</v>
      </c>
      <c r="H269" s="21">
        <v>480</v>
      </c>
    </row>
    <row r="270" spans="1:9" outlineLevel="1">
      <c r="A270" s="22">
        <v>14</v>
      </c>
      <c r="B270" s="22" t="str">
        <f t="shared" si="8"/>
        <v>SP95650014</v>
      </c>
      <c r="C270" s="22" t="s">
        <v>109</v>
      </c>
      <c r="D270" s="20" t="s">
        <v>28</v>
      </c>
      <c r="E270" s="13" t="str">
        <f t="shared" si="9"/>
        <v>SP956500kp näpukaitse lisa</v>
      </c>
      <c r="F270" s="33" t="s">
        <v>81</v>
      </c>
      <c r="H270" s="21">
        <v>961</v>
      </c>
    </row>
    <row r="271" spans="1:9" outlineLevel="1">
      <c r="A271" s="22">
        <v>15</v>
      </c>
      <c r="B271" s="22" t="str">
        <f t="shared" si="8"/>
        <v>SP95650015</v>
      </c>
      <c r="C271" s="22" t="s">
        <v>109</v>
      </c>
      <c r="D271" s="22" t="s">
        <v>110</v>
      </c>
      <c r="E271" s="13" t="str">
        <f t="shared" si="9"/>
        <v>SP956500L profiil SP 956 521 m</v>
      </c>
      <c r="F271" s="33" t="s">
        <v>81</v>
      </c>
      <c r="H271" s="16">
        <v>848</v>
      </c>
    </row>
    <row r="272" spans="1:9" outlineLevel="1">
      <c r="A272" s="22">
        <v>16</v>
      </c>
      <c r="B272" s="22" t="str">
        <f t="shared" si="8"/>
        <v>SP95650016</v>
      </c>
      <c r="C272" s="22" t="s">
        <v>109</v>
      </c>
      <c r="D272" s="17" t="s">
        <v>41</v>
      </c>
      <c r="E272" s="13" t="str">
        <f t="shared" si="9"/>
        <v>SP956500L tk</v>
      </c>
      <c r="F272" s="33" t="s">
        <v>81</v>
      </c>
    </row>
    <row r="273" spans="1:9" outlineLevel="1">
      <c r="A273" s="22">
        <v>17</v>
      </c>
      <c r="B273" s="22" t="str">
        <f t="shared" si="8"/>
        <v>SP95650017</v>
      </c>
      <c r="C273" s="22" t="s">
        <v>109</v>
      </c>
      <c r="D273" s="22" t="s">
        <v>111</v>
      </c>
      <c r="E273" s="13" t="str">
        <f t="shared" si="9"/>
        <v>SP956500T profiil SP 956 522 m</v>
      </c>
      <c r="F273" s="33" t="s">
        <v>81</v>
      </c>
      <c r="H273" s="16">
        <v>1062</v>
      </c>
    </row>
    <row r="274" spans="1:9" outlineLevel="1">
      <c r="A274" s="22">
        <v>18</v>
      </c>
      <c r="B274" s="22" t="str">
        <f t="shared" si="8"/>
        <v>SP95650018</v>
      </c>
      <c r="C274" s="22" t="s">
        <v>109</v>
      </c>
      <c r="D274" s="17" t="s">
        <v>42</v>
      </c>
      <c r="E274" s="13" t="str">
        <f t="shared" si="9"/>
        <v>SP956500T tk</v>
      </c>
      <c r="F274" s="33" t="s">
        <v>81</v>
      </c>
    </row>
    <row r="275" spans="1:9" outlineLevel="1">
      <c r="A275" s="22">
        <v>19</v>
      </c>
      <c r="B275" s="22" t="str">
        <f t="shared" si="8"/>
        <v>SP95650019</v>
      </c>
      <c r="C275" s="22" t="s">
        <v>109</v>
      </c>
      <c r="D275" s="22"/>
      <c r="E275" s="13" t="str">
        <f t="shared" si="9"/>
        <v>SP956500</v>
      </c>
      <c r="F275" s="33" t="s">
        <v>81</v>
      </c>
    </row>
    <row r="276" spans="1:9" outlineLevel="1">
      <c r="A276" s="27">
        <v>20</v>
      </c>
      <c r="B276" s="27" t="str">
        <f t="shared" si="8"/>
        <v>SP95650020</v>
      </c>
      <c r="C276" s="27" t="s">
        <v>109</v>
      </c>
      <c r="D276" s="27"/>
      <c r="E276" s="13" t="str">
        <f t="shared" si="9"/>
        <v>SP956500</v>
      </c>
      <c r="F276" s="13" t="s">
        <v>81</v>
      </c>
      <c r="G276" s="14"/>
      <c r="H276" s="14"/>
      <c r="I276" s="14"/>
    </row>
    <row r="277" spans="1:9">
      <c r="A277" s="27">
        <v>21</v>
      </c>
      <c r="B277" s="27" t="str">
        <f t="shared" si="8"/>
        <v>SP97650021</v>
      </c>
      <c r="C277" s="27" t="s">
        <v>112</v>
      </c>
      <c r="D277" s="12" t="s">
        <v>113</v>
      </c>
      <c r="E277" s="13" t="str">
        <f t="shared" si="9"/>
        <v>SP976500üp uks kitsaspr M 11 * 21 EI30</v>
      </c>
      <c r="F277" s="13" t="s">
        <v>81</v>
      </c>
      <c r="G277" s="14"/>
      <c r="H277" s="14">
        <v>15871</v>
      </c>
      <c r="I277" s="14"/>
    </row>
    <row r="278" spans="1:9" outlineLevel="1">
      <c r="A278" s="22">
        <v>22</v>
      </c>
      <c r="B278" s="22" t="str">
        <f t="shared" si="8"/>
        <v>SP97650022</v>
      </c>
      <c r="C278" s="27" t="s">
        <v>112</v>
      </c>
      <c r="D278" s="15" t="s">
        <v>114</v>
      </c>
      <c r="E278" s="13" t="str">
        <f t="shared" si="9"/>
        <v>SP976500+10 cm laius üp uks kitsaspr M 11 * 21 EI30</v>
      </c>
      <c r="F278" s="33" t="s">
        <v>81</v>
      </c>
      <c r="H278" s="16">
        <v>340</v>
      </c>
    </row>
    <row r="279" spans="1:9" outlineLevel="1">
      <c r="A279" s="22">
        <v>23</v>
      </c>
      <c r="B279" s="22" t="str">
        <f t="shared" si="8"/>
        <v>SP97650023</v>
      </c>
      <c r="C279" s="27" t="s">
        <v>112</v>
      </c>
      <c r="D279" s="15" t="s">
        <v>115</v>
      </c>
      <c r="E279" s="13" t="str">
        <f t="shared" si="9"/>
        <v>SP976500+10 cm kõrgus üp uks kitsaspr M 11 * 21 EI30</v>
      </c>
      <c r="F279" s="33" t="s">
        <v>81</v>
      </c>
      <c r="H279" s="16">
        <v>439</v>
      </c>
    </row>
    <row r="280" spans="1:9" outlineLevel="1">
      <c r="A280" s="22">
        <v>24</v>
      </c>
      <c r="B280" s="22" t="str">
        <f t="shared" si="8"/>
        <v>SP97650024</v>
      </c>
      <c r="C280" s="27" t="s">
        <v>112</v>
      </c>
      <c r="D280" s="17" t="s">
        <v>116</v>
      </c>
      <c r="E280" s="13" t="str">
        <f t="shared" si="9"/>
        <v>SP976500üp uks moodul M 11 * 21 EI30</v>
      </c>
      <c r="F280" s="33" t="s">
        <v>81</v>
      </c>
      <c r="H280" s="16">
        <v>16892</v>
      </c>
    </row>
    <row r="281" spans="1:9" outlineLevel="1">
      <c r="A281" s="22">
        <v>25</v>
      </c>
      <c r="B281" s="22" t="str">
        <f t="shared" si="8"/>
        <v>SP97650025</v>
      </c>
      <c r="C281" s="27" t="s">
        <v>112</v>
      </c>
      <c r="D281" s="19" t="s">
        <v>117</v>
      </c>
      <c r="E281" s="13" t="str">
        <f t="shared" si="9"/>
        <v>SP976500+10 cm laius üp uks moodul M 11 * 21 EI30</v>
      </c>
      <c r="F281" s="33" t="s">
        <v>81</v>
      </c>
      <c r="H281" s="16">
        <v>340</v>
      </c>
    </row>
    <row r="282" spans="1:9" outlineLevel="1">
      <c r="A282" s="22">
        <v>26</v>
      </c>
      <c r="B282" s="22" t="str">
        <f t="shared" si="8"/>
        <v>SP97650026</v>
      </c>
      <c r="C282" s="27" t="s">
        <v>112</v>
      </c>
      <c r="D282" s="19" t="s">
        <v>118</v>
      </c>
      <c r="E282" s="13" t="str">
        <f t="shared" si="9"/>
        <v>SP976500+10 cm kõrgus üp uks moodul M 11 * 21 EI30</v>
      </c>
      <c r="F282" s="33" t="s">
        <v>81</v>
      </c>
      <c r="H282" s="16">
        <v>488</v>
      </c>
    </row>
    <row r="283" spans="1:9" outlineLevel="1">
      <c r="A283" s="22">
        <v>27</v>
      </c>
      <c r="B283" s="22" t="str">
        <f t="shared" si="8"/>
        <v>SP97650027</v>
      </c>
      <c r="C283" s="27" t="s">
        <v>112</v>
      </c>
      <c r="D283" t="s">
        <v>22</v>
      </c>
      <c r="E283" s="13" t="str">
        <f t="shared" si="9"/>
        <v>SP976500kp uks kitsaspr M 20 * 21</v>
      </c>
      <c r="F283" s="33" t="s">
        <v>81</v>
      </c>
      <c r="H283" s="16">
        <v>24145</v>
      </c>
    </row>
    <row r="284" spans="1:9" outlineLevel="1">
      <c r="A284" s="22">
        <v>28</v>
      </c>
      <c r="B284" s="22" t="str">
        <f t="shared" si="8"/>
        <v>SP97650028</v>
      </c>
      <c r="C284" s="27" t="s">
        <v>112</v>
      </c>
      <c r="D284" s="15" t="s">
        <v>23</v>
      </c>
      <c r="E284" s="13" t="str">
        <f t="shared" si="9"/>
        <v>SP976500+10 cm laius kp uks kitsaspr M 20 * 21</v>
      </c>
      <c r="F284" s="33" t="s">
        <v>81</v>
      </c>
      <c r="H284" s="16">
        <v>340</v>
      </c>
    </row>
    <row r="285" spans="1:9" outlineLevel="1">
      <c r="A285" s="22">
        <v>29</v>
      </c>
      <c r="B285" s="22" t="str">
        <f t="shared" si="8"/>
        <v>SP97650029</v>
      </c>
      <c r="C285" s="27" t="s">
        <v>112</v>
      </c>
      <c r="D285" s="15" t="s">
        <v>24</v>
      </c>
      <c r="E285" s="13" t="str">
        <f t="shared" si="9"/>
        <v>SP976500+10 cm kõrgus kp uks kitsaspr M 20 * 21</v>
      </c>
      <c r="F285" s="33" t="s">
        <v>81</v>
      </c>
      <c r="H285" s="16">
        <v>688</v>
      </c>
    </row>
    <row r="286" spans="1:9" outlineLevel="1">
      <c r="A286" s="22">
        <v>30</v>
      </c>
      <c r="B286" s="22" t="str">
        <f t="shared" si="8"/>
        <v>SP97650030</v>
      </c>
      <c r="C286" s="27" t="s">
        <v>112</v>
      </c>
      <c r="D286" s="17" t="s">
        <v>25</v>
      </c>
      <c r="E286" s="13" t="str">
        <f t="shared" si="9"/>
        <v>SP976500kp uks moodul M 20 * 21</v>
      </c>
      <c r="F286" s="33" t="s">
        <v>81</v>
      </c>
      <c r="H286" s="16">
        <v>25166</v>
      </c>
    </row>
    <row r="287" spans="1:9" outlineLevel="1">
      <c r="A287" s="22">
        <v>31</v>
      </c>
      <c r="B287" s="22" t="str">
        <f t="shared" si="8"/>
        <v>SP97650031</v>
      </c>
      <c r="C287" s="27" t="s">
        <v>112</v>
      </c>
      <c r="D287" s="19" t="s">
        <v>26</v>
      </c>
      <c r="E287" s="13" t="str">
        <f t="shared" si="9"/>
        <v>SP976500+10 cm laius kp uks moodul M 20 * 21</v>
      </c>
      <c r="F287" s="33" t="s">
        <v>81</v>
      </c>
      <c r="H287" s="16">
        <v>340</v>
      </c>
    </row>
    <row r="288" spans="1:9" outlineLevel="1">
      <c r="A288" s="22">
        <v>32</v>
      </c>
      <c r="B288" s="22" t="str">
        <f t="shared" si="8"/>
        <v>SP97650032</v>
      </c>
      <c r="C288" s="27" t="s">
        <v>112</v>
      </c>
      <c r="D288" s="19" t="s">
        <v>27</v>
      </c>
      <c r="E288" s="13" t="str">
        <f t="shared" si="9"/>
        <v>SP976500+10 cm kõrgus kp uks moodul M 20 * 21</v>
      </c>
      <c r="F288" s="33" t="s">
        <v>81</v>
      </c>
      <c r="H288" s="16">
        <v>737</v>
      </c>
    </row>
    <row r="289" spans="1:8" outlineLevel="1">
      <c r="A289" s="22">
        <v>33</v>
      </c>
      <c r="B289" s="22" t="str">
        <f t="shared" si="8"/>
        <v>SP97650033</v>
      </c>
      <c r="C289" s="27" t="s">
        <v>112</v>
      </c>
      <c r="D289" s="20" t="s">
        <v>21</v>
      </c>
      <c r="E289" s="13" t="str">
        <f t="shared" si="9"/>
        <v>SP976500üp näpukaitse lisa</v>
      </c>
      <c r="F289" s="33" t="s">
        <v>81</v>
      </c>
      <c r="H289" s="21">
        <v>480</v>
      </c>
    </row>
    <row r="290" spans="1:8" outlineLevel="1">
      <c r="A290" s="22">
        <v>34</v>
      </c>
      <c r="B290" s="22" t="str">
        <f t="shared" si="8"/>
        <v>SP97650034</v>
      </c>
      <c r="C290" s="27" t="s">
        <v>112</v>
      </c>
      <c r="D290" s="20" t="s">
        <v>28</v>
      </c>
      <c r="E290" s="13" t="str">
        <f t="shared" si="9"/>
        <v>SP976500kp näpukaitse lisa</v>
      </c>
      <c r="F290" s="33" t="s">
        <v>81</v>
      </c>
      <c r="H290" s="21">
        <v>961</v>
      </c>
    </row>
    <row r="291" spans="1:8" outlineLevel="1">
      <c r="A291" s="22">
        <v>35</v>
      </c>
      <c r="B291" s="22" t="str">
        <f t="shared" si="8"/>
        <v>SP97650035</v>
      </c>
      <c r="C291" s="27" t="s">
        <v>112</v>
      </c>
      <c r="D291" s="22" t="s">
        <v>119</v>
      </c>
      <c r="E291" s="13" t="str">
        <f t="shared" si="9"/>
        <v>SP976500L profiil SP 976 521 EI30 m</v>
      </c>
      <c r="F291" s="33" t="s">
        <v>81</v>
      </c>
      <c r="H291" s="16">
        <v>1021</v>
      </c>
    </row>
    <row r="292" spans="1:8" outlineLevel="1">
      <c r="A292" s="22">
        <v>36</v>
      </c>
      <c r="B292" s="22" t="str">
        <f t="shared" si="8"/>
        <v>SP97650036</v>
      </c>
      <c r="C292" s="27" t="s">
        <v>112</v>
      </c>
      <c r="D292" s="17" t="s">
        <v>41</v>
      </c>
      <c r="E292" s="13" t="str">
        <f t="shared" si="9"/>
        <v>SP976500L tk</v>
      </c>
      <c r="F292" s="33" t="s">
        <v>81</v>
      </c>
    </row>
    <row r="293" spans="1:8" outlineLevel="1">
      <c r="A293" s="22">
        <v>37</v>
      </c>
      <c r="B293" s="22" t="str">
        <f t="shared" si="8"/>
        <v>SP97650037</v>
      </c>
      <c r="C293" s="27" t="s">
        <v>112</v>
      </c>
      <c r="D293" s="22" t="s">
        <v>120</v>
      </c>
      <c r="E293" s="13" t="str">
        <f t="shared" si="9"/>
        <v>SP976500T profiil SP 956 522 EI30 m</v>
      </c>
      <c r="F293" s="33" t="s">
        <v>81</v>
      </c>
      <c r="H293" s="16">
        <v>1249</v>
      </c>
    </row>
    <row r="294" spans="1:8" outlineLevel="1">
      <c r="A294" s="22">
        <v>38</v>
      </c>
      <c r="B294" s="22" t="str">
        <f t="shared" si="8"/>
        <v>SP97650038</v>
      </c>
      <c r="C294" s="27" t="s">
        <v>112</v>
      </c>
      <c r="D294" s="17" t="s">
        <v>42</v>
      </c>
      <c r="E294" s="13" t="str">
        <f t="shared" si="9"/>
        <v>SP976500T tk</v>
      </c>
      <c r="F294" s="33" t="s">
        <v>81</v>
      </c>
    </row>
    <row r="295" spans="1:8" outlineLevel="1">
      <c r="A295" s="22">
        <v>39</v>
      </c>
      <c r="B295" s="22" t="str">
        <f t="shared" si="8"/>
        <v>SP97650039</v>
      </c>
      <c r="C295" s="27" t="s">
        <v>112</v>
      </c>
      <c r="D295" s="22"/>
      <c r="E295" s="13" t="str">
        <f t="shared" si="9"/>
        <v>SP976500</v>
      </c>
      <c r="F295" s="33" t="s">
        <v>81</v>
      </c>
    </row>
    <row r="296" spans="1:8" outlineLevel="1">
      <c r="A296" s="22">
        <v>40</v>
      </c>
      <c r="B296" s="22" t="str">
        <f t="shared" si="8"/>
        <v>SP97650040</v>
      </c>
      <c r="C296" s="27" t="s">
        <v>112</v>
      </c>
      <c r="D296" s="22"/>
      <c r="E296" s="33" t="str">
        <f t="shared" si="9"/>
        <v>SP976500</v>
      </c>
      <c r="F296" s="33" t="s">
        <v>81</v>
      </c>
    </row>
    <row r="300" spans="1:8">
      <c r="B300" s="35"/>
      <c r="C300" s="35" t="s">
        <v>13</v>
      </c>
      <c r="D300" s="16"/>
    </row>
    <row r="301" spans="1:8">
      <c r="B301" s="35"/>
      <c r="C301" s="35" t="s">
        <v>53</v>
      </c>
      <c r="D301" s="16"/>
    </row>
    <row r="302" spans="1:8">
      <c r="B302" s="35"/>
      <c r="C302" s="35" t="s">
        <v>60</v>
      </c>
      <c r="D302" s="16"/>
    </row>
    <row r="303" spans="1:8">
      <c r="B303" s="35"/>
      <c r="C303" s="35" t="s">
        <v>63</v>
      </c>
      <c r="D303" s="16"/>
    </row>
    <row r="304" spans="1:8">
      <c r="B304" s="35"/>
      <c r="C304" s="35" t="s">
        <v>78</v>
      </c>
      <c r="D304" s="16"/>
    </row>
    <row r="305" spans="2:4">
      <c r="B305" s="35"/>
      <c r="C305" s="35" t="s">
        <v>80</v>
      </c>
      <c r="D305" s="16"/>
    </row>
    <row r="306" spans="2:4">
      <c r="B306" s="35"/>
      <c r="C306" s="35" t="s">
        <v>85</v>
      </c>
      <c r="D306" s="16"/>
    </row>
    <row r="307" spans="2:4">
      <c r="B307" s="35"/>
      <c r="C307" s="35" t="s">
        <v>94</v>
      </c>
      <c r="D307" s="16"/>
    </row>
    <row r="308" spans="2:4">
      <c r="B308" s="35"/>
      <c r="C308" s="35" t="s">
        <v>97</v>
      </c>
      <c r="D308" s="16"/>
    </row>
    <row r="309" spans="2:4">
      <c r="B309" s="35"/>
      <c r="C309" s="35" t="s">
        <v>100</v>
      </c>
      <c r="D309" s="16"/>
    </row>
    <row r="310" spans="2:4">
      <c r="B310" s="35"/>
      <c r="C310" s="35" t="s">
        <v>103</v>
      </c>
      <c r="D310" s="16"/>
    </row>
    <row r="311" spans="2:4">
      <c r="B311" s="35"/>
      <c r="C311" s="35" t="s">
        <v>106</v>
      </c>
      <c r="D311" s="16"/>
    </row>
    <row r="312" spans="2:4">
      <c r="B312" s="35"/>
      <c r="C312" s="35" t="s">
        <v>109</v>
      </c>
      <c r="D312" s="16"/>
    </row>
  </sheetData>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787F3-CEAB-4AE4-92B5-6F6E9DA74941}">
  <dimension ref="A1:AU18"/>
  <sheetViews>
    <sheetView zoomScaleNormal="100" workbookViewId="0">
      <selection activeCell="G4" sqref="G4"/>
    </sheetView>
  </sheetViews>
  <sheetFormatPr defaultColWidth="9.109375" defaultRowHeight="13.2"/>
  <cols>
    <col min="1" max="1" width="8.109375" style="57" customWidth="1"/>
    <col min="2" max="2" width="13" style="57" customWidth="1"/>
    <col min="3" max="3" width="23.109375" style="57" customWidth="1"/>
    <col min="4" max="4" width="10.6640625" style="57" customWidth="1"/>
    <col min="5" max="5" width="8.88671875" style="57" customWidth="1"/>
    <col min="6" max="6" width="12.5546875" style="57" bestFit="1" customWidth="1"/>
    <col min="7" max="7" width="7.21875" style="57" bestFit="1" customWidth="1"/>
    <col min="8" max="8" width="11.109375" style="57" bestFit="1" customWidth="1"/>
    <col min="9" max="9" width="10" style="57" customWidth="1"/>
    <col min="10" max="10" width="5.109375" style="57" bestFit="1" customWidth="1"/>
    <col min="11" max="11" width="8.5546875" style="57" hidden="1" customWidth="1"/>
    <col min="12" max="13" width="5.33203125" style="57" hidden="1" customWidth="1"/>
    <col min="14" max="14" width="9" style="57" hidden="1" customWidth="1"/>
    <col min="15" max="15" width="14" style="57" hidden="1" customWidth="1"/>
    <col min="16" max="16" width="40.109375" style="57" hidden="1" customWidth="1"/>
    <col min="17" max="17" width="8" style="57" hidden="1" customWidth="1"/>
    <col min="18" max="18" width="6.5546875" style="57" hidden="1" customWidth="1"/>
    <col min="19" max="19" width="7.109375" style="57" hidden="1" customWidth="1"/>
    <col min="20" max="20" width="7.5546875" style="57" hidden="1" customWidth="1"/>
    <col min="21" max="21" width="5.109375" style="57" hidden="1" customWidth="1"/>
    <col min="22" max="22" width="8.109375" style="57" hidden="1" customWidth="1"/>
    <col min="23" max="23" width="14" style="57" hidden="1" customWidth="1"/>
    <col min="24" max="24" width="14.109375" style="57" hidden="1" customWidth="1"/>
    <col min="25" max="25" width="11.5546875" style="57" hidden="1" customWidth="1"/>
    <col min="26" max="27" width="9.5546875" style="57" hidden="1" customWidth="1"/>
    <col min="28" max="28" width="11.5546875" style="57" hidden="1" customWidth="1"/>
    <col min="29" max="30" width="9.5546875" style="57" hidden="1" customWidth="1"/>
    <col min="31" max="31" width="11.5546875" style="57" hidden="1" customWidth="1"/>
    <col min="32" max="33" width="9.5546875" style="57" hidden="1" customWidth="1"/>
    <col min="34" max="34" width="11.5546875" style="57" hidden="1" customWidth="1"/>
    <col min="35" max="35" width="9.5546875" style="57" hidden="1" customWidth="1"/>
    <col min="36" max="36" width="14" style="57" hidden="1" customWidth="1"/>
    <col min="37" max="37" width="40.109375" style="57" hidden="1" customWidth="1"/>
    <col min="38" max="39" width="10.5546875" style="57" hidden="1" customWidth="1"/>
    <col min="40" max="41" width="6.33203125" style="57" hidden="1" customWidth="1"/>
    <col min="42" max="42" width="6.6640625" style="57" hidden="1" customWidth="1"/>
    <col min="43" max="43" width="14" style="57" hidden="1" customWidth="1"/>
    <col min="44" max="44" width="19.6640625" style="57" hidden="1" customWidth="1"/>
    <col min="45" max="45" width="20.33203125" style="57" hidden="1" customWidth="1"/>
    <col min="46" max="46" width="17" style="57" hidden="1" customWidth="1"/>
    <col min="47" max="47" width="18.33203125" style="57" hidden="1" customWidth="1"/>
    <col min="48" max="48" width="0" style="57" hidden="1" customWidth="1"/>
    <col min="49" max="248" width="9.109375" style="57"/>
    <col min="249" max="249" width="8.109375" style="57" customWidth="1"/>
    <col min="250" max="250" width="13" style="57" customWidth="1"/>
    <col min="251" max="251" width="23.109375" style="57" customWidth="1"/>
    <col min="252" max="252" width="10.6640625" style="57" customWidth="1"/>
    <col min="253" max="253" width="8.88671875" style="57" customWidth="1"/>
    <col min="254" max="254" width="11.109375" style="57" customWidth="1"/>
    <col min="255" max="255" width="9.5546875" style="57" customWidth="1"/>
    <col min="256" max="256" width="13.44140625" style="57" bestFit="1" customWidth="1"/>
    <col min="257" max="261" width="0" style="57" hidden="1" customWidth="1"/>
    <col min="262" max="262" width="4" style="57" bestFit="1" customWidth="1"/>
    <col min="263" max="263" width="3.109375" style="57" customWidth="1"/>
    <col min="264" max="264" width="24" style="57" customWidth="1"/>
    <col min="265" max="265" width="10" style="57" customWidth="1"/>
    <col min="266" max="266" width="5.109375" style="57" bestFit="1" customWidth="1"/>
    <col min="267" max="304" width="0" style="57" hidden="1" customWidth="1"/>
    <col min="305" max="504" width="9.109375" style="57"/>
    <col min="505" max="505" width="8.109375" style="57" customWidth="1"/>
    <col min="506" max="506" width="13" style="57" customWidth="1"/>
    <col min="507" max="507" width="23.109375" style="57" customWidth="1"/>
    <col min="508" max="508" width="10.6640625" style="57" customWidth="1"/>
    <col min="509" max="509" width="8.88671875" style="57" customWidth="1"/>
    <col min="510" max="510" width="11.109375" style="57" customWidth="1"/>
    <col min="511" max="511" width="9.5546875" style="57" customWidth="1"/>
    <col min="512" max="512" width="13.44140625" style="57" bestFit="1" customWidth="1"/>
    <col min="513" max="517" width="0" style="57" hidden="1" customWidth="1"/>
    <col min="518" max="518" width="4" style="57" bestFit="1" customWidth="1"/>
    <col min="519" max="519" width="3.109375" style="57" customWidth="1"/>
    <col min="520" max="520" width="24" style="57" customWidth="1"/>
    <col min="521" max="521" width="10" style="57" customWidth="1"/>
    <col min="522" max="522" width="5.109375" style="57" bestFit="1" customWidth="1"/>
    <col min="523" max="560" width="0" style="57" hidden="1" customWidth="1"/>
    <col min="561" max="760" width="9.109375" style="57"/>
    <col min="761" max="761" width="8.109375" style="57" customWidth="1"/>
    <col min="762" max="762" width="13" style="57" customWidth="1"/>
    <col min="763" max="763" width="23.109375" style="57" customWidth="1"/>
    <col min="764" max="764" width="10.6640625" style="57" customWidth="1"/>
    <col min="765" max="765" width="8.88671875" style="57" customWidth="1"/>
    <col min="766" max="766" width="11.109375" style="57" customWidth="1"/>
    <col min="767" max="767" width="9.5546875" style="57" customWidth="1"/>
    <col min="768" max="768" width="13.44140625" style="57" bestFit="1" customWidth="1"/>
    <col min="769" max="773" width="0" style="57" hidden="1" customWidth="1"/>
    <col min="774" max="774" width="4" style="57" bestFit="1" customWidth="1"/>
    <col min="775" max="775" width="3.109375" style="57" customWidth="1"/>
    <col min="776" max="776" width="24" style="57" customWidth="1"/>
    <col min="777" max="777" width="10" style="57" customWidth="1"/>
    <col min="778" max="778" width="5.109375" style="57" bestFit="1" customWidth="1"/>
    <col min="779" max="816" width="0" style="57" hidden="1" customWidth="1"/>
    <col min="817" max="1016" width="9.109375" style="57"/>
    <col min="1017" max="1017" width="8.109375" style="57" customWidth="1"/>
    <col min="1018" max="1018" width="13" style="57" customWidth="1"/>
    <col min="1019" max="1019" width="23.109375" style="57" customWidth="1"/>
    <col min="1020" max="1020" width="10.6640625" style="57" customWidth="1"/>
    <col min="1021" max="1021" width="8.88671875" style="57" customWidth="1"/>
    <col min="1022" max="1022" width="11.109375" style="57" customWidth="1"/>
    <col min="1023" max="1023" width="9.5546875" style="57" customWidth="1"/>
    <col min="1024" max="1024" width="13.44140625" style="57" bestFit="1" customWidth="1"/>
    <col min="1025" max="1029" width="0" style="57" hidden="1" customWidth="1"/>
    <col min="1030" max="1030" width="4" style="57" bestFit="1" customWidth="1"/>
    <col min="1031" max="1031" width="3.109375" style="57" customWidth="1"/>
    <col min="1032" max="1032" width="24" style="57" customWidth="1"/>
    <col min="1033" max="1033" width="10" style="57" customWidth="1"/>
    <col min="1034" max="1034" width="5.109375" style="57" bestFit="1" customWidth="1"/>
    <col min="1035" max="1072" width="0" style="57" hidden="1" customWidth="1"/>
    <col min="1073" max="1272" width="9.109375" style="57"/>
    <col min="1273" max="1273" width="8.109375" style="57" customWidth="1"/>
    <col min="1274" max="1274" width="13" style="57" customWidth="1"/>
    <col min="1275" max="1275" width="23.109375" style="57" customWidth="1"/>
    <col min="1276" max="1276" width="10.6640625" style="57" customWidth="1"/>
    <col min="1277" max="1277" width="8.88671875" style="57" customWidth="1"/>
    <col min="1278" max="1278" width="11.109375" style="57" customWidth="1"/>
    <col min="1279" max="1279" width="9.5546875" style="57" customWidth="1"/>
    <col min="1280" max="1280" width="13.44140625" style="57" bestFit="1" customWidth="1"/>
    <col min="1281" max="1285" width="0" style="57" hidden="1" customWidth="1"/>
    <col min="1286" max="1286" width="4" style="57" bestFit="1" customWidth="1"/>
    <col min="1287" max="1287" width="3.109375" style="57" customWidth="1"/>
    <col min="1288" max="1288" width="24" style="57" customWidth="1"/>
    <col min="1289" max="1289" width="10" style="57" customWidth="1"/>
    <col min="1290" max="1290" width="5.109375" style="57" bestFit="1" customWidth="1"/>
    <col min="1291" max="1328" width="0" style="57" hidden="1" customWidth="1"/>
    <col min="1329" max="1528" width="9.109375" style="57"/>
    <col min="1529" max="1529" width="8.109375" style="57" customWidth="1"/>
    <col min="1530" max="1530" width="13" style="57" customWidth="1"/>
    <col min="1531" max="1531" width="23.109375" style="57" customWidth="1"/>
    <col min="1532" max="1532" width="10.6640625" style="57" customWidth="1"/>
    <col min="1533" max="1533" width="8.88671875" style="57" customWidth="1"/>
    <col min="1534" max="1534" width="11.109375" style="57" customWidth="1"/>
    <col min="1535" max="1535" width="9.5546875" style="57" customWidth="1"/>
    <col min="1536" max="1536" width="13.44140625" style="57" bestFit="1" customWidth="1"/>
    <col min="1537" max="1541" width="0" style="57" hidden="1" customWidth="1"/>
    <col min="1542" max="1542" width="4" style="57" bestFit="1" customWidth="1"/>
    <col min="1543" max="1543" width="3.109375" style="57" customWidth="1"/>
    <col min="1544" max="1544" width="24" style="57" customWidth="1"/>
    <col min="1545" max="1545" width="10" style="57" customWidth="1"/>
    <col min="1546" max="1546" width="5.109375" style="57" bestFit="1" customWidth="1"/>
    <col min="1547" max="1584" width="0" style="57" hidden="1" customWidth="1"/>
    <col min="1585" max="1784" width="9.109375" style="57"/>
    <col min="1785" max="1785" width="8.109375" style="57" customWidth="1"/>
    <col min="1786" max="1786" width="13" style="57" customWidth="1"/>
    <col min="1787" max="1787" width="23.109375" style="57" customWidth="1"/>
    <col min="1788" max="1788" width="10.6640625" style="57" customWidth="1"/>
    <col min="1789" max="1789" width="8.88671875" style="57" customWidth="1"/>
    <col min="1790" max="1790" width="11.109375" style="57" customWidth="1"/>
    <col min="1791" max="1791" width="9.5546875" style="57" customWidth="1"/>
    <col min="1792" max="1792" width="13.44140625" style="57" bestFit="1" customWidth="1"/>
    <col min="1793" max="1797" width="0" style="57" hidden="1" customWidth="1"/>
    <col min="1798" max="1798" width="4" style="57" bestFit="1" customWidth="1"/>
    <col min="1799" max="1799" width="3.109375" style="57" customWidth="1"/>
    <col min="1800" max="1800" width="24" style="57" customWidth="1"/>
    <col min="1801" max="1801" width="10" style="57" customWidth="1"/>
    <col min="1802" max="1802" width="5.109375" style="57" bestFit="1" customWidth="1"/>
    <col min="1803" max="1840" width="0" style="57" hidden="1" customWidth="1"/>
    <col min="1841" max="2040" width="9.109375" style="57"/>
    <col min="2041" max="2041" width="8.109375" style="57" customWidth="1"/>
    <col min="2042" max="2042" width="13" style="57" customWidth="1"/>
    <col min="2043" max="2043" width="23.109375" style="57" customWidth="1"/>
    <col min="2044" max="2044" width="10.6640625" style="57" customWidth="1"/>
    <col min="2045" max="2045" width="8.88671875" style="57" customWidth="1"/>
    <col min="2046" max="2046" width="11.109375" style="57" customWidth="1"/>
    <col min="2047" max="2047" width="9.5546875" style="57" customWidth="1"/>
    <col min="2048" max="2048" width="13.44140625" style="57" bestFit="1" customWidth="1"/>
    <col min="2049" max="2053" width="0" style="57" hidden="1" customWidth="1"/>
    <col min="2054" max="2054" width="4" style="57" bestFit="1" customWidth="1"/>
    <col min="2055" max="2055" width="3.109375" style="57" customWidth="1"/>
    <col min="2056" max="2056" width="24" style="57" customWidth="1"/>
    <col min="2057" max="2057" width="10" style="57" customWidth="1"/>
    <col min="2058" max="2058" width="5.109375" style="57" bestFit="1" customWidth="1"/>
    <col min="2059" max="2096" width="0" style="57" hidden="1" customWidth="1"/>
    <col min="2097" max="2296" width="9.109375" style="57"/>
    <col min="2297" max="2297" width="8.109375" style="57" customWidth="1"/>
    <col min="2298" max="2298" width="13" style="57" customWidth="1"/>
    <col min="2299" max="2299" width="23.109375" style="57" customWidth="1"/>
    <col min="2300" max="2300" width="10.6640625" style="57" customWidth="1"/>
    <col min="2301" max="2301" width="8.88671875" style="57" customWidth="1"/>
    <col min="2302" max="2302" width="11.109375" style="57" customWidth="1"/>
    <col min="2303" max="2303" width="9.5546875" style="57" customWidth="1"/>
    <col min="2304" max="2304" width="13.44140625" style="57" bestFit="1" customWidth="1"/>
    <col min="2305" max="2309" width="0" style="57" hidden="1" customWidth="1"/>
    <col min="2310" max="2310" width="4" style="57" bestFit="1" customWidth="1"/>
    <col min="2311" max="2311" width="3.109375" style="57" customWidth="1"/>
    <col min="2312" max="2312" width="24" style="57" customWidth="1"/>
    <col min="2313" max="2313" width="10" style="57" customWidth="1"/>
    <col min="2314" max="2314" width="5.109375" style="57" bestFit="1" customWidth="1"/>
    <col min="2315" max="2352" width="0" style="57" hidden="1" customWidth="1"/>
    <col min="2353" max="2552" width="9.109375" style="57"/>
    <col min="2553" max="2553" width="8.109375" style="57" customWidth="1"/>
    <col min="2554" max="2554" width="13" style="57" customWidth="1"/>
    <col min="2555" max="2555" width="23.109375" style="57" customWidth="1"/>
    <col min="2556" max="2556" width="10.6640625" style="57" customWidth="1"/>
    <col min="2557" max="2557" width="8.88671875" style="57" customWidth="1"/>
    <col min="2558" max="2558" width="11.109375" style="57" customWidth="1"/>
    <col min="2559" max="2559" width="9.5546875" style="57" customWidth="1"/>
    <col min="2560" max="2560" width="13.44140625" style="57" bestFit="1" customWidth="1"/>
    <col min="2561" max="2565" width="0" style="57" hidden="1" customWidth="1"/>
    <col min="2566" max="2566" width="4" style="57" bestFit="1" customWidth="1"/>
    <col min="2567" max="2567" width="3.109375" style="57" customWidth="1"/>
    <col min="2568" max="2568" width="24" style="57" customWidth="1"/>
    <col min="2569" max="2569" width="10" style="57" customWidth="1"/>
    <col min="2570" max="2570" width="5.109375" style="57" bestFit="1" customWidth="1"/>
    <col min="2571" max="2608" width="0" style="57" hidden="1" customWidth="1"/>
    <col min="2609" max="2808" width="9.109375" style="57"/>
    <col min="2809" max="2809" width="8.109375" style="57" customWidth="1"/>
    <col min="2810" max="2810" width="13" style="57" customWidth="1"/>
    <col min="2811" max="2811" width="23.109375" style="57" customWidth="1"/>
    <col min="2812" max="2812" width="10.6640625" style="57" customWidth="1"/>
    <col min="2813" max="2813" width="8.88671875" style="57" customWidth="1"/>
    <col min="2814" max="2814" width="11.109375" style="57" customWidth="1"/>
    <col min="2815" max="2815" width="9.5546875" style="57" customWidth="1"/>
    <col min="2816" max="2816" width="13.44140625" style="57" bestFit="1" customWidth="1"/>
    <col min="2817" max="2821" width="0" style="57" hidden="1" customWidth="1"/>
    <col min="2822" max="2822" width="4" style="57" bestFit="1" customWidth="1"/>
    <col min="2823" max="2823" width="3.109375" style="57" customWidth="1"/>
    <col min="2824" max="2824" width="24" style="57" customWidth="1"/>
    <col min="2825" max="2825" width="10" style="57" customWidth="1"/>
    <col min="2826" max="2826" width="5.109375" style="57" bestFit="1" customWidth="1"/>
    <col min="2827" max="2864" width="0" style="57" hidden="1" customWidth="1"/>
    <col min="2865" max="3064" width="9.109375" style="57"/>
    <col min="3065" max="3065" width="8.109375" style="57" customWidth="1"/>
    <col min="3066" max="3066" width="13" style="57" customWidth="1"/>
    <col min="3067" max="3067" width="23.109375" style="57" customWidth="1"/>
    <col min="3068" max="3068" width="10.6640625" style="57" customWidth="1"/>
    <col min="3069" max="3069" width="8.88671875" style="57" customWidth="1"/>
    <col min="3070" max="3070" width="11.109375" style="57" customWidth="1"/>
    <col min="3071" max="3071" width="9.5546875" style="57" customWidth="1"/>
    <col min="3072" max="3072" width="13.44140625" style="57" bestFit="1" customWidth="1"/>
    <col min="3073" max="3077" width="0" style="57" hidden="1" customWidth="1"/>
    <col min="3078" max="3078" width="4" style="57" bestFit="1" customWidth="1"/>
    <col min="3079" max="3079" width="3.109375" style="57" customWidth="1"/>
    <col min="3080" max="3080" width="24" style="57" customWidth="1"/>
    <col min="3081" max="3081" width="10" style="57" customWidth="1"/>
    <col min="3082" max="3082" width="5.109375" style="57" bestFit="1" customWidth="1"/>
    <col min="3083" max="3120" width="0" style="57" hidden="1" customWidth="1"/>
    <col min="3121" max="3320" width="9.109375" style="57"/>
    <col min="3321" max="3321" width="8.109375" style="57" customWidth="1"/>
    <col min="3322" max="3322" width="13" style="57" customWidth="1"/>
    <col min="3323" max="3323" width="23.109375" style="57" customWidth="1"/>
    <col min="3324" max="3324" width="10.6640625" style="57" customWidth="1"/>
    <col min="3325" max="3325" width="8.88671875" style="57" customWidth="1"/>
    <col min="3326" max="3326" width="11.109375" style="57" customWidth="1"/>
    <col min="3327" max="3327" width="9.5546875" style="57" customWidth="1"/>
    <col min="3328" max="3328" width="13.44140625" style="57" bestFit="1" customWidth="1"/>
    <col min="3329" max="3333" width="0" style="57" hidden="1" customWidth="1"/>
    <col min="3334" max="3334" width="4" style="57" bestFit="1" customWidth="1"/>
    <col min="3335" max="3335" width="3.109375" style="57" customWidth="1"/>
    <col min="3336" max="3336" width="24" style="57" customWidth="1"/>
    <col min="3337" max="3337" width="10" style="57" customWidth="1"/>
    <col min="3338" max="3338" width="5.109375" style="57" bestFit="1" customWidth="1"/>
    <col min="3339" max="3376" width="0" style="57" hidden="1" customWidth="1"/>
    <col min="3377" max="3576" width="9.109375" style="57"/>
    <col min="3577" max="3577" width="8.109375" style="57" customWidth="1"/>
    <col min="3578" max="3578" width="13" style="57" customWidth="1"/>
    <col min="3579" max="3579" width="23.109375" style="57" customWidth="1"/>
    <col min="3580" max="3580" width="10.6640625" style="57" customWidth="1"/>
    <col min="3581" max="3581" width="8.88671875" style="57" customWidth="1"/>
    <col min="3582" max="3582" width="11.109375" style="57" customWidth="1"/>
    <col min="3583" max="3583" width="9.5546875" style="57" customWidth="1"/>
    <col min="3584" max="3584" width="13.44140625" style="57" bestFit="1" customWidth="1"/>
    <col min="3585" max="3589" width="0" style="57" hidden="1" customWidth="1"/>
    <col min="3590" max="3590" width="4" style="57" bestFit="1" customWidth="1"/>
    <col min="3591" max="3591" width="3.109375" style="57" customWidth="1"/>
    <col min="3592" max="3592" width="24" style="57" customWidth="1"/>
    <col min="3593" max="3593" width="10" style="57" customWidth="1"/>
    <col min="3594" max="3594" width="5.109375" style="57" bestFit="1" customWidth="1"/>
    <col min="3595" max="3632" width="0" style="57" hidden="1" customWidth="1"/>
    <col min="3633" max="3832" width="9.109375" style="57"/>
    <col min="3833" max="3833" width="8.109375" style="57" customWidth="1"/>
    <col min="3834" max="3834" width="13" style="57" customWidth="1"/>
    <col min="3835" max="3835" width="23.109375" style="57" customWidth="1"/>
    <col min="3836" max="3836" width="10.6640625" style="57" customWidth="1"/>
    <col min="3837" max="3837" width="8.88671875" style="57" customWidth="1"/>
    <col min="3838" max="3838" width="11.109375" style="57" customWidth="1"/>
    <col min="3839" max="3839" width="9.5546875" style="57" customWidth="1"/>
    <col min="3840" max="3840" width="13.44140625" style="57" bestFit="1" customWidth="1"/>
    <col min="3841" max="3845" width="0" style="57" hidden="1" customWidth="1"/>
    <col min="3846" max="3846" width="4" style="57" bestFit="1" customWidth="1"/>
    <col min="3847" max="3847" width="3.109375" style="57" customWidth="1"/>
    <col min="3848" max="3848" width="24" style="57" customWidth="1"/>
    <col min="3849" max="3849" width="10" style="57" customWidth="1"/>
    <col min="3850" max="3850" width="5.109375" style="57" bestFit="1" customWidth="1"/>
    <col min="3851" max="3888" width="0" style="57" hidden="1" customWidth="1"/>
    <col min="3889" max="4088" width="9.109375" style="57"/>
    <col min="4089" max="4089" width="8.109375" style="57" customWidth="1"/>
    <col min="4090" max="4090" width="13" style="57" customWidth="1"/>
    <col min="4091" max="4091" width="23.109375" style="57" customWidth="1"/>
    <col min="4092" max="4092" width="10.6640625" style="57" customWidth="1"/>
    <col min="4093" max="4093" width="8.88671875" style="57" customWidth="1"/>
    <col min="4094" max="4094" width="11.109375" style="57" customWidth="1"/>
    <col min="4095" max="4095" width="9.5546875" style="57" customWidth="1"/>
    <col min="4096" max="4096" width="13.44140625" style="57" bestFit="1" customWidth="1"/>
    <col min="4097" max="4101" width="0" style="57" hidden="1" customWidth="1"/>
    <col min="4102" max="4102" width="4" style="57" bestFit="1" customWidth="1"/>
    <col min="4103" max="4103" width="3.109375" style="57" customWidth="1"/>
    <col min="4104" max="4104" width="24" style="57" customWidth="1"/>
    <col min="4105" max="4105" width="10" style="57" customWidth="1"/>
    <col min="4106" max="4106" width="5.109375" style="57" bestFit="1" customWidth="1"/>
    <col min="4107" max="4144" width="0" style="57" hidden="1" customWidth="1"/>
    <col min="4145" max="4344" width="9.109375" style="57"/>
    <col min="4345" max="4345" width="8.109375" style="57" customWidth="1"/>
    <col min="4346" max="4346" width="13" style="57" customWidth="1"/>
    <col min="4347" max="4347" width="23.109375" style="57" customWidth="1"/>
    <col min="4348" max="4348" width="10.6640625" style="57" customWidth="1"/>
    <col min="4349" max="4349" width="8.88671875" style="57" customWidth="1"/>
    <col min="4350" max="4350" width="11.109375" style="57" customWidth="1"/>
    <col min="4351" max="4351" width="9.5546875" style="57" customWidth="1"/>
    <col min="4352" max="4352" width="13.44140625" style="57" bestFit="1" customWidth="1"/>
    <col min="4353" max="4357" width="0" style="57" hidden="1" customWidth="1"/>
    <col min="4358" max="4358" width="4" style="57" bestFit="1" customWidth="1"/>
    <col min="4359" max="4359" width="3.109375" style="57" customWidth="1"/>
    <col min="4360" max="4360" width="24" style="57" customWidth="1"/>
    <col min="4361" max="4361" width="10" style="57" customWidth="1"/>
    <col min="4362" max="4362" width="5.109375" style="57" bestFit="1" customWidth="1"/>
    <col min="4363" max="4400" width="0" style="57" hidden="1" customWidth="1"/>
    <col min="4401" max="4600" width="9.109375" style="57"/>
    <col min="4601" max="4601" width="8.109375" style="57" customWidth="1"/>
    <col min="4602" max="4602" width="13" style="57" customWidth="1"/>
    <col min="4603" max="4603" width="23.109375" style="57" customWidth="1"/>
    <col min="4604" max="4604" width="10.6640625" style="57" customWidth="1"/>
    <col min="4605" max="4605" width="8.88671875" style="57" customWidth="1"/>
    <col min="4606" max="4606" width="11.109375" style="57" customWidth="1"/>
    <col min="4607" max="4607" width="9.5546875" style="57" customWidth="1"/>
    <col min="4608" max="4608" width="13.44140625" style="57" bestFit="1" customWidth="1"/>
    <col min="4609" max="4613" width="0" style="57" hidden="1" customWidth="1"/>
    <col min="4614" max="4614" width="4" style="57" bestFit="1" customWidth="1"/>
    <col min="4615" max="4615" width="3.109375" style="57" customWidth="1"/>
    <col min="4616" max="4616" width="24" style="57" customWidth="1"/>
    <col min="4617" max="4617" width="10" style="57" customWidth="1"/>
    <col min="4618" max="4618" width="5.109375" style="57" bestFit="1" customWidth="1"/>
    <col min="4619" max="4656" width="0" style="57" hidden="1" customWidth="1"/>
    <col min="4657" max="4856" width="9.109375" style="57"/>
    <col min="4857" max="4857" width="8.109375" style="57" customWidth="1"/>
    <col min="4858" max="4858" width="13" style="57" customWidth="1"/>
    <col min="4859" max="4859" width="23.109375" style="57" customWidth="1"/>
    <col min="4860" max="4860" width="10.6640625" style="57" customWidth="1"/>
    <col min="4861" max="4861" width="8.88671875" style="57" customWidth="1"/>
    <col min="4862" max="4862" width="11.109375" style="57" customWidth="1"/>
    <col min="4863" max="4863" width="9.5546875" style="57" customWidth="1"/>
    <col min="4864" max="4864" width="13.44140625" style="57" bestFit="1" customWidth="1"/>
    <col min="4865" max="4869" width="0" style="57" hidden="1" customWidth="1"/>
    <col min="4870" max="4870" width="4" style="57" bestFit="1" customWidth="1"/>
    <col min="4871" max="4871" width="3.109375" style="57" customWidth="1"/>
    <col min="4872" max="4872" width="24" style="57" customWidth="1"/>
    <col min="4873" max="4873" width="10" style="57" customWidth="1"/>
    <col min="4874" max="4874" width="5.109375" style="57" bestFit="1" customWidth="1"/>
    <col min="4875" max="4912" width="0" style="57" hidden="1" customWidth="1"/>
    <col min="4913" max="5112" width="9.109375" style="57"/>
    <col min="5113" max="5113" width="8.109375" style="57" customWidth="1"/>
    <col min="5114" max="5114" width="13" style="57" customWidth="1"/>
    <col min="5115" max="5115" width="23.109375" style="57" customWidth="1"/>
    <col min="5116" max="5116" width="10.6640625" style="57" customWidth="1"/>
    <col min="5117" max="5117" width="8.88671875" style="57" customWidth="1"/>
    <col min="5118" max="5118" width="11.109375" style="57" customWidth="1"/>
    <col min="5119" max="5119" width="9.5546875" style="57" customWidth="1"/>
    <col min="5120" max="5120" width="13.44140625" style="57" bestFit="1" customWidth="1"/>
    <col min="5121" max="5125" width="0" style="57" hidden="1" customWidth="1"/>
    <col min="5126" max="5126" width="4" style="57" bestFit="1" customWidth="1"/>
    <col min="5127" max="5127" width="3.109375" style="57" customWidth="1"/>
    <col min="5128" max="5128" width="24" style="57" customWidth="1"/>
    <col min="5129" max="5129" width="10" style="57" customWidth="1"/>
    <col min="5130" max="5130" width="5.109375" style="57" bestFit="1" customWidth="1"/>
    <col min="5131" max="5168" width="0" style="57" hidden="1" customWidth="1"/>
    <col min="5169" max="5368" width="9.109375" style="57"/>
    <col min="5369" max="5369" width="8.109375" style="57" customWidth="1"/>
    <col min="5370" max="5370" width="13" style="57" customWidth="1"/>
    <col min="5371" max="5371" width="23.109375" style="57" customWidth="1"/>
    <col min="5372" max="5372" width="10.6640625" style="57" customWidth="1"/>
    <col min="5373" max="5373" width="8.88671875" style="57" customWidth="1"/>
    <col min="5374" max="5374" width="11.109375" style="57" customWidth="1"/>
    <col min="5375" max="5375" width="9.5546875" style="57" customWidth="1"/>
    <col min="5376" max="5376" width="13.44140625" style="57" bestFit="1" customWidth="1"/>
    <col min="5377" max="5381" width="0" style="57" hidden="1" customWidth="1"/>
    <col min="5382" max="5382" width="4" style="57" bestFit="1" customWidth="1"/>
    <col min="5383" max="5383" width="3.109375" style="57" customWidth="1"/>
    <col min="5384" max="5384" width="24" style="57" customWidth="1"/>
    <col min="5385" max="5385" width="10" style="57" customWidth="1"/>
    <col min="5386" max="5386" width="5.109375" style="57" bestFit="1" customWidth="1"/>
    <col min="5387" max="5424" width="0" style="57" hidden="1" customWidth="1"/>
    <col min="5425" max="5624" width="9.109375" style="57"/>
    <col min="5625" max="5625" width="8.109375" style="57" customWidth="1"/>
    <col min="5626" max="5626" width="13" style="57" customWidth="1"/>
    <col min="5627" max="5627" width="23.109375" style="57" customWidth="1"/>
    <col min="5628" max="5628" width="10.6640625" style="57" customWidth="1"/>
    <col min="5629" max="5629" width="8.88671875" style="57" customWidth="1"/>
    <col min="5630" max="5630" width="11.109375" style="57" customWidth="1"/>
    <col min="5631" max="5631" width="9.5546875" style="57" customWidth="1"/>
    <col min="5632" max="5632" width="13.44140625" style="57" bestFit="1" customWidth="1"/>
    <col min="5633" max="5637" width="0" style="57" hidden="1" customWidth="1"/>
    <col min="5638" max="5638" width="4" style="57" bestFit="1" customWidth="1"/>
    <col min="5639" max="5639" width="3.109375" style="57" customWidth="1"/>
    <col min="5640" max="5640" width="24" style="57" customWidth="1"/>
    <col min="5641" max="5641" width="10" style="57" customWidth="1"/>
    <col min="5642" max="5642" width="5.109375" style="57" bestFit="1" customWidth="1"/>
    <col min="5643" max="5680" width="0" style="57" hidden="1" customWidth="1"/>
    <col min="5681" max="5880" width="9.109375" style="57"/>
    <col min="5881" max="5881" width="8.109375" style="57" customWidth="1"/>
    <col min="5882" max="5882" width="13" style="57" customWidth="1"/>
    <col min="5883" max="5883" width="23.109375" style="57" customWidth="1"/>
    <col min="5884" max="5884" width="10.6640625" style="57" customWidth="1"/>
    <col min="5885" max="5885" width="8.88671875" style="57" customWidth="1"/>
    <col min="5886" max="5886" width="11.109375" style="57" customWidth="1"/>
    <col min="5887" max="5887" width="9.5546875" style="57" customWidth="1"/>
    <col min="5888" max="5888" width="13.44140625" style="57" bestFit="1" customWidth="1"/>
    <col min="5889" max="5893" width="0" style="57" hidden="1" customWidth="1"/>
    <col min="5894" max="5894" width="4" style="57" bestFit="1" customWidth="1"/>
    <col min="5895" max="5895" width="3.109375" style="57" customWidth="1"/>
    <col min="5896" max="5896" width="24" style="57" customWidth="1"/>
    <col min="5897" max="5897" width="10" style="57" customWidth="1"/>
    <col min="5898" max="5898" width="5.109375" style="57" bestFit="1" customWidth="1"/>
    <col min="5899" max="5936" width="0" style="57" hidden="1" customWidth="1"/>
    <col min="5937" max="6136" width="9.109375" style="57"/>
    <col min="6137" max="6137" width="8.109375" style="57" customWidth="1"/>
    <col min="6138" max="6138" width="13" style="57" customWidth="1"/>
    <col min="6139" max="6139" width="23.109375" style="57" customWidth="1"/>
    <col min="6140" max="6140" width="10.6640625" style="57" customWidth="1"/>
    <col min="6141" max="6141" width="8.88671875" style="57" customWidth="1"/>
    <col min="6142" max="6142" width="11.109375" style="57" customWidth="1"/>
    <col min="6143" max="6143" width="9.5546875" style="57" customWidth="1"/>
    <col min="6144" max="6144" width="13.44140625" style="57" bestFit="1" customWidth="1"/>
    <col min="6145" max="6149" width="0" style="57" hidden="1" customWidth="1"/>
    <col min="6150" max="6150" width="4" style="57" bestFit="1" customWidth="1"/>
    <col min="6151" max="6151" width="3.109375" style="57" customWidth="1"/>
    <col min="6152" max="6152" width="24" style="57" customWidth="1"/>
    <col min="6153" max="6153" width="10" style="57" customWidth="1"/>
    <col min="6154" max="6154" width="5.109375" style="57" bestFit="1" customWidth="1"/>
    <col min="6155" max="6192" width="0" style="57" hidden="1" customWidth="1"/>
    <col min="6193" max="6392" width="9.109375" style="57"/>
    <col min="6393" max="6393" width="8.109375" style="57" customWidth="1"/>
    <col min="6394" max="6394" width="13" style="57" customWidth="1"/>
    <col min="6395" max="6395" width="23.109375" style="57" customWidth="1"/>
    <col min="6396" max="6396" width="10.6640625" style="57" customWidth="1"/>
    <col min="6397" max="6397" width="8.88671875" style="57" customWidth="1"/>
    <col min="6398" max="6398" width="11.109375" style="57" customWidth="1"/>
    <col min="6399" max="6399" width="9.5546875" style="57" customWidth="1"/>
    <col min="6400" max="6400" width="13.44140625" style="57" bestFit="1" customWidth="1"/>
    <col min="6401" max="6405" width="0" style="57" hidden="1" customWidth="1"/>
    <col min="6406" max="6406" width="4" style="57" bestFit="1" customWidth="1"/>
    <col min="6407" max="6407" width="3.109375" style="57" customWidth="1"/>
    <col min="6408" max="6408" width="24" style="57" customWidth="1"/>
    <col min="6409" max="6409" width="10" style="57" customWidth="1"/>
    <col min="6410" max="6410" width="5.109375" style="57" bestFit="1" customWidth="1"/>
    <col min="6411" max="6448" width="0" style="57" hidden="1" customWidth="1"/>
    <col min="6449" max="6648" width="9.109375" style="57"/>
    <col min="6649" max="6649" width="8.109375" style="57" customWidth="1"/>
    <col min="6650" max="6650" width="13" style="57" customWidth="1"/>
    <col min="6651" max="6651" width="23.109375" style="57" customWidth="1"/>
    <col min="6652" max="6652" width="10.6640625" style="57" customWidth="1"/>
    <col min="6653" max="6653" width="8.88671875" style="57" customWidth="1"/>
    <col min="6654" max="6654" width="11.109375" style="57" customWidth="1"/>
    <col min="6655" max="6655" width="9.5546875" style="57" customWidth="1"/>
    <col min="6656" max="6656" width="13.44140625" style="57" bestFit="1" customWidth="1"/>
    <col min="6657" max="6661" width="0" style="57" hidden="1" customWidth="1"/>
    <col min="6662" max="6662" width="4" style="57" bestFit="1" customWidth="1"/>
    <col min="6663" max="6663" width="3.109375" style="57" customWidth="1"/>
    <col min="6664" max="6664" width="24" style="57" customWidth="1"/>
    <col min="6665" max="6665" width="10" style="57" customWidth="1"/>
    <col min="6666" max="6666" width="5.109375" style="57" bestFit="1" customWidth="1"/>
    <col min="6667" max="6704" width="0" style="57" hidden="1" customWidth="1"/>
    <col min="6705" max="6904" width="9.109375" style="57"/>
    <col min="6905" max="6905" width="8.109375" style="57" customWidth="1"/>
    <col min="6906" max="6906" width="13" style="57" customWidth="1"/>
    <col min="6907" max="6907" width="23.109375" style="57" customWidth="1"/>
    <col min="6908" max="6908" width="10.6640625" style="57" customWidth="1"/>
    <col min="6909" max="6909" width="8.88671875" style="57" customWidth="1"/>
    <col min="6910" max="6910" width="11.109375" style="57" customWidth="1"/>
    <col min="6911" max="6911" width="9.5546875" style="57" customWidth="1"/>
    <col min="6912" max="6912" width="13.44140625" style="57" bestFit="1" customWidth="1"/>
    <col min="6913" max="6917" width="0" style="57" hidden="1" customWidth="1"/>
    <col min="6918" max="6918" width="4" style="57" bestFit="1" customWidth="1"/>
    <col min="6919" max="6919" width="3.109375" style="57" customWidth="1"/>
    <col min="6920" max="6920" width="24" style="57" customWidth="1"/>
    <col min="6921" max="6921" width="10" style="57" customWidth="1"/>
    <col min="6922" max="6922" width="5.109375" style="57" bestFit="1" customWidth="1"/>
    <col min="6923" max="6960" width="0" style="57" hidden="1" customWidth="1"/>
    <col min="6961" max="7160" width="9.109375" style="57"/>
    <col min="7161" max="7161" width="8.109375" style="57" customWidth="1"/>
    <col min="7162" max="7162" width="13" style="57" customWidth="1"/>
    <col min="7163" max="7163" width="23.109375" style="57" customWidth="1"/>
    <col min="7164" max="7164" width="10.6640625" style="57" customWidth="1"/>
    <col min="7165" max="7165" width="8.88671875" style="57" customWidth="1"/>
    <col min="7166" max="7166" width="11.109375" style="57" customWidth="1"/>
    <col min="7167" max="7167" width="9.5546875" style="57" customWidth="1"/>
    <col min="7168" max="7168" width="13.44140625" style="57" bestFit="1" customWidth="1"/>
    <col min="7169" max="7173" width="0" style="57" hidden="1" customWidth="1"/>
    <col min="7174" max="7174" width="4" style="57" bestFit="1" customWidth="1"/>
    <col min="7175" max="7175" width="3.109375" style="57" customWidth="1"/>
    <col min="7176" max="7176" width="24" style="57" customWidth="1"/>
    <col min="7177" max="7177" width="10" style="57" customWidth="1"/>
    <col min="7178" max="7178" width="5.109375" style="57" bestFit="1" customWidth="1"/>
    <col min="7179" max="7216" width="0" style="57" hidden="1" customWidth="1"/>
    <col min="7217" max="7416" width="9.109375" style="57"/>
    <col min="7417" max="7417" width="8.109375" style="57" customWidth="1"/>
    <col min="7418" max="7418" width="13" style="57" customWidth="1"/>
    <col min="7419" max="7419" width="23.109375" style="57" customWidth="1"/>
    <col min="7420" max="7420" width="10.6640625" style="57" customWidth="1"/>
    <col min="7421" max="7421" width="8.88671875" style="57" customWidth="1"/>
    <col min="7422" max="7422" width="11.109375" style="57" customWidth="1"/>
    <col min="7423" max="7423" width="9.5546875" style="57" customWidth="1"/>
    <col min="7424" max="7424" width="13.44140625" style="57" bestFit="1" customWidth="1"/>
    <col min="7425" max="7429" width="0" style="57" hidden="1" customWidth="1"/>
    <col min="7430" max="7430" width="4" style="57" bestFit="1" customWidth="1"/>
    <col min="7431" max="7431" width="3.109375" style="57" customWidth="1"/>
    <col min="7432" max="7432" width="24" style="57" customWidth="1"/>
    <col min="7433" max="7433" width="10" style="57" customWidth="1"/>
    <col min="7434" max="7434" width="5.109375" style="57" bestFit="1" customWidth="1"/>
    <col min="7435" max="7472" width="0" style="57" hidden="1" customWidth="1"/>
    <col min="7473" max="7672" width="9.109375" style="57"/>
    <col min="7673" max="7673" width="8.109375" style="57" customWidth="1"/>
    <col min="7674" max="7674" width="13" style="57" customWidth="1"/>
    <col min="7675" max="7675" width="23.109375" style="57" customWidth="1"/>
    <col min="7676" max="7676" width="10.6640625" style="57" customWidth="1"/>
    <col min="7677" max="7677" width="8.88671875" style="57" customWidth="1"/>
    <col min="7678" max="7678" width="11.109375" style="57" customWidth="1"/>
    <col min="7679" max="7679" width="9.5546875" style="57" customWidth="1"/>
    <col min="7680" max="7680" width="13.44140625" style="57" bestFit="1" customWidth="1"/>
    <col min="7681" max="7685" width="0" style="57" hidden="1" customWidth="1"/>
    <col min="7686" max="7686" width="4" style="57" bestFit="1" customWidth="1"/>
    <col min="7687" max="7687" width="3.109375" style="57" customWidth="1"/>
    <col min="7688" max="7688" width="24" style="57" customWidth="1"/>
    <col min="7689" max="7689" width="10" style="57" customWidth="1"/>
    <col min="7690" max="7690" width="5.109375" style="57" bestFit="1" customWidth="1"/>
    <col min="7691" max="7728" width="0" style="57" hidden="1" customWidth="1"/>
    <col min="7729" max="7928" width="9.109375" style="57"/>
    <col min="7929" max="7929" width="8.109375" style="57" customWidth="1"/>
    <col min="7930" max="7930" width="13" style="57" customWidth="1"/>
    <col min="7931" max="7931" width="23.109375" style="57" customWidth="1"/>
    <col min="7932" max="7932" width="10.6640625" style="57" customWidth="1"/>
    <col min="7933" max="7933" width="8.88671875" style="57" customWidth="1"/>
    <col min="7934" max="7934" width="11.109375" style="57" customWidth="1"/>
    <col min="7935" max="7935" width="9.5546875" style="57" customWidth="1"/>
    <col min="7936" max="7936" width="13.44140625" style="57" bestFit="1" customWidth="1"/>
    <col min="7937" max="7941" width="0" style="57" hidden="1" customWidth="1"/>
    <col min="7942" max="7942" width="4" style="57" bestFit="1" customWidth="1"/>
    <col min="7943" max="7943" width="3.109375" style="57" customWidth="1"/>
    <col min="7944" max="7944" width="24" style="57" customWidth="1"/>
    <col min="7945" max="7945" width="10" style="57" customWidth="1"/>
    <col min="7946" max="7946" width="5.109375" style="57" bestFit="1" customWidth="1"/>
    <col min="7947" max="7984" width="0" style="57" hidden="1" customWidth="1"/>
    <col min="7985" max="8184" width="9.109375" style="57"/>
    <col min="8185" max="8185" width="8.109375" style="57" customWidth="1"/>
    <col min="8186" max="8186" width="13" style="57" customWidth="1"/>
    <col min="8187" max="8187" width="23.109375" style="57" customWidth="1"/>
    <col min="8188" max="8188" width="10.6640625" style="57" customWidth="1"/>
    <col min="8189" max="8189" width="8.88671875" style="57" customWidth="1"/>
    <col min="8190" max="8190" width="11.109375" style="57" customWidth="1"/>
    <col min="8191" max="8191" width="9.5546875" style="57" customWidth="1"/>
    <col min="8192" max="8192" width="13.44140625" style="57" bestFit="1" customWidth="1"/>
    <col min="8193" max="8197" width="0" style="57" hidden="1" customWidth="1"/>
    <col min="8198" max="8198" width="4" style="57" bestFit="1" customWidth="1"/>
    <col min="8199" max="8199" width="3.109375" style="57" customWidth="1"/>
    <col min="8200" max="8200" width="24" style="57" customWidth="1"/>
    <col min="8201" max="8201" width="10" style="57" customWidth="1"/>
    <col min="8202" max="8202" width="5.109375" style="57" bestFit="1" customWidth="1"/>
    <col min="8203" max="8240" width="0" style="57" hidden="1" customWidth="1"/>
    <col min="8241" max="8440" width="9.109375" style="57"/>
    <col min="8441" max="8441" width="8.109375" style="57" customWidth="1"/>
    <col min="8442" max="8442" width="13" style="57" customWidth="1"/>
    <col min="8443" max="8443" width="23.109375" style="57" customWidth="1"/>
    <col min="8444" max="8444" width="10.6640625" style="57" customWidth="1"/>
    <col min="8445" max="8445" width="8.88671875" style="57" customWidth="1"/>
    <col min="8446" max="8446" width="11.109375" style="57" customWidth="1"/>
    <col min="8447" max="8447" width="9.5546875" style="57" customWidth="1"/>
    <col min="8448" max="8448" width="13.44140625" style="57" bestFit="1" customWidth="1"/>
    <col min="8449" max="8453" width="0" style="57" hidden="1" customWidth="1"/>
    <col min="8454" max="8454" width="4" style="57" bestFit="1" customWidth="1"/>
    <col min="8455" max="8455" width="3.109375" style="57" customWidth="1"/>
    <col min="8456" max="8456" width="24" style="57" customWidth="1"/>
    <col min="8457" max="8457" width="10" style="57" customWidth="1"/>
    <col min="8458" max="8458" width="5.109375" style="57" bestFit="1" customWidth="1"/>
    <col min="8459" max="8496" width="0" style="57" hidden="1" customWidth="1"/>
    <col min="8497" max="8696" width="9.109375" style="57"/>
    <col min="8697" max="8697" width="8.109375" style="57" customWidth="1"/>
    <col min="8698" max="8698" width="13" style="57" customWidth="1"/>
    <col min="8699" max="8699" width="23.109375" style="57" customWidth="1"/>
    <col min="8700" max="8700" width="10.6640625" style="57" customWidth="1"/>
    <col min="8701" max="8701" width="8.88671875" style="57" customWidth="1"/>
    <col min="8702" max="8702" width="11.109375" style="57" customWidth="1"/>
    <col min="8703" max="8703" width="9.5546875" style="57" customWidth="1"/>
    <col min="8704" max="8704" width="13.44140625" style="57" bestFit="1" customWidth="1"/>
    <col min="8705" max="8709" width="0" style="57" hidden="1" customWidth="1"/>
    <col min="8710" max="8710" width="4" style="57" bestFit="1" customWidth="1"/>
    <col min="8711" max="8711" width="3.109375" style="57" customWidth="1"/>
    <col min="8712" max="8712" width="24" style="57" customWidth="1"/>
    <col min="8713" max="8713" width="10" style="57" customWidth="1"/>
    <col min="8714" max="8714" width="5.109375" style="57" bestFit="1" customWidth="1"/>
    <col min="8715" max="8752" width="0" style="57" hidden="1" customWidth="1"/>
    <col min="8753" max="8952" width="9.109375" style="57"/>
    <col min="8953" max="8953" width="8.109375" style="57" customWidth="1"/>
    <col min="8954" max="8954" width="13" style="57" customWidth="1"/>
    <col min="8955" max="8955" width="23.109375" style="57" customWidth="1"/>
    <col min="8956" max="8956" width="10.6640625" style="57" customWidth="1"/>
    <col min="8957" max="8957" width="8.88671875" style="57" customWidth="1"/>
    <col min="8958" max="8958" width="11.109375" style="57" customWidth="1"/>
    <col min="8959" max="8959" width="9.5546875" style="57" customWidth="1"/>
    <col min="8960" max="8960" width="13.44140625" style="57" bestFit="1" customWidth="1"/>
    <col min="8961" max="8965" width="0" style="57" hidden="1" customWidth="1"/>
    <col min="8966" max="8966" width="4" style="57" bestFit="1" customWidth="1"/>
    <col min="8967" max="8967" width="3.109375" style="57" customWidth="1"/>
    <col min="8968" max="8968" width="24" style="57" customWidth="1"/>
    <col min="8969" max="8969" width="10" style="57" customWidth="1"/>
    <col min="8970" max="8970" width="5.109375" style="57" bestFit="1" customWidth="1"/>
    <col min="8971" max="9008" width="0" style="57" hidden="1" customWidth="1"/>
    <col min="9009" max="9208" width="9.109375" style="57"/>
    <col min="9209" max="9209" width="8.109375" style="57" customWidth="1"/>
    <col min="9210" max="9210" width="13" style="57" customWidth="1"/>
    <col min="9211" max="9211" width="23.109375" style="57" customWidth="1"/>
    <col min="9212" max="9212" width="10.6640625" style="57" customWidth="1"/>
    <col min="9213" max="9213" width="8.88671875" style="57" customWidth="1"/>
    <col min="9214" max="9214" width="11.109375" style="57" customWidth="1"/>
    <col min="9215" max="9215" width="9.5546875" style="57" customWidth="1"/>
    <col min="9216" max="9216" width="13.44140625" style="57" bestFit="1" customWidth="1"/>
    <col min="9217" max="9221" width="0" style="57" hidden="1" customWidth="1"/>
    <col min="9222" max="9222" width="4" style="57" bestFit="1" customWidth="1"/>
    <col min="9223" max="9223" width="3.109375" style="57" customWidth="1"/>
    <col min="9224" max="9224" width="24" style="57" customWidth="1"/>
    <col min="9225" max="9225" width="10" style="57" customWidth="1"/>
    <col min="9226" max="9226" width="5.109375" style="57" bestFit="1" customWidth="1"/>
    <col min="9227" max="9264" width="0" style="57" hidden="1" customWidth="1"/>
    <col min="9265" max="9464" width="9.109375" style="57"/>
    <col min="9465" max="9465" width="8.109375" style="57" customWidth="1"/>
    <col min="9466" max="9466" width="13" style="57" customWidth="1"/>
    <col min="9467" max="9467" width="23.109375" style="57" customWidth="1"/>
    <col min="9468" max="9468" width="10.6640625" style="57" customWidth="1"/>
    <col min="9469" max="9469" width="8.88671875" style="57" customWidth="1"/>
    <col min="9470" max="9470" width="11.109375" style="57" customWidth="1"/>
    <col min="9471" max="9471" width="9.5546875" style="57" customWidth="1"/>
    <col min="9472" max="9472" width="13.44140625" style="57" bestFit="1" customWidth="1"/>
    <col min="9473" max="9477" width="0" style="57" hidden="1" customWidth="1"/>
    <col min="9478" max="9478" width="4" style="57" bestFit="1" customWidth="1"/>
    <col min="9479" max="9479" width="3.109375" style="57" customWidth="1"/>
    <col min="9480" max="9480" width="24" style="57" customWidth="1"/>
    <col min="9481" max="9481" width="10" style="57" customWidth="1"/>
    <col min="9482" max="9482" width="5.109375" style="57" bestFit="1" customWidth="1"/>
    <col min="9483" max="9520" width="0" style="57" hidden="1" customWidth="1"/>
    <col min="9521" max="9720" width="9.109375" style="57"/>
    <col min="9721" max="9721" width="8.109375" style="57" customWidth="1"/>
    <col min="9722" max="9722" width="13" style="57" customWidth="1"/>
    <col min="9723" max="9723" width="23.109375" style="57" customWidth="1"/>
    <col min="9724" max="9724" width="10.6640625" style="57" customWidth="1"/>
    <col min="9725" max="9725" width="8.88671875" style="57" customWidth="1"/>
    <col min="9726" max="9726" width="11.109375" style="57" customWidth="1"/>
    <col min="9727" max="9727" width="9.5546875" style="57" customWidth="1"/>
    <col min="9728" max="9728" width="13.44140625" style="57" bestFit="1" customWidth="1"/>
    <col min="9729" max="9733" width="0" style="57" hidden="1" customWidth="1"/>
    <col min="9734" max="9734" width="4" style="57" bestFit="1" customWidth="1"/>
    <col min="9735" max="9735" width="3.109375" style="57" customWidth="1"/>
    <col min="9736" max="9736" width="24" style="57" customWidth="1"/>
    <col min="9737" max="9737" width="10" style="57" customWidth="1"/>
    <col min="9738" max="9738" width="5.109375" style="57" bestFit="1" customWidth="1"/>
    <col min="9739" max="9776" width="0" style="57" hidden="1" customWidth="1"/>
    <col min="9777" max="9976" width="9.109375" style="57"/>
    <col min="9977" max="9977" width="8.109375" style="57" customWidth="1"/>
    <col min="9978" max="9978" width="13" style="57" customWidth="1"/>
    <col min="9979" max="9979" width="23.109375" style="57" customWidth="1"/>
    <col min="9980" max="9980" width="10.6640625" style="57" customWidth="1"/>
    <col min="9981" max="9981" width="8.88671875" style="57" customWidth="1"/>
    <col min="9982" max="9982" width="11.109375" style="57" customWidth="1"/>
    <col min="9983" max="9983" width="9.5546875" style="57" customWidth="1"/>
    <col min="9984" max="9984" width="13.44140625" style="57" bestFit="1" customWidth="1"/>
    <col min="9985" max="9989" width="0" style="57" hidden="1" customWidth="1"/>
    <col min="9990" max="9990" width="4" style="57" bestFit="1" customWidth="1"/>
    <col min="9991" max="9991" width="3.109375" style="57" customWidth="1"/>
    <col min="9992" max="9992" width="24" style="57" customWidth="1"/>
    <col min="9993" max="9993" width="10" style="57" customWidth="1"/>
    <col min="9994" max="9994" width="5.109375" style="57" bestFit="1" customWidth="1"/>
    <col min="9995" max="10032" width="0" style="57" hidden="1" customWidth="1"/>
    <col min="10033" max="10232" width="9.109375" style="57"/>
    <col min="10233" max="10233" width="8.109375" style="57" customWidth="1"/>
    <col min="10234" max="10234" width="13" style="57" customWidth="1"/>
    <col min="10235" max="10235" width="23.109375" style="57" customWidth="1"/>
    <col min="10236" max="10236" width="10.6640625" style="57" customWidth="1"/>
    <col min="10237" max="10237" width="8.88671875" style="57" customWidth="1"/>
    <col min="10238" max="10238" width="11.109375" style="57" customWidth="1"/>
    <col min="10239" max="10239" width="9.5546875" style="57" customWidth="1"/>
    <col min="10240" max="10240" width="13.44140625" style="57" bestFit="1" customWidth="1"/>
    <col min="10241" max="10245" width="0" style="57" hidden="1" customWidth="1"/>
    <col min="10246" max="10246" width="4" style="57" bestFit="1" customWidth="1"/>
    <col min="10247" max="10247" width="3.109375" style="57" customWidth="1"/>
    <col min="10248" max="10248" width="24" style="57" customWidth="1"/>
    <col min="10249" max="10249" width="10" style="57" customWidth="1"/>
    <col min="10250" max="10250" width="5.109375" style="57" bestFit="1" customWidth="1"/>
    <col min="10251" max="10288" width="0" style="57" hidden="1" customWidth="1"/>
    <col min="10289" max="10488" width="9.109375" style="57"/>
    <col min="10489" max="10489" width="8.109375" style="57" customWidth="1"/>
    <col min="10490" max="10490" width="13" style="57" customWidth="1"/>
    <col min="10491" max="10491" width="23.109375" style="57" customWidth="1"/>
    <col min="10492" max="10492" width="10.6640625" style="57" customWidth="1"/>
    <col min="10493" max="10493" width="8.88671875" style="57" customWidth="1"/>
    <col min="10494" max="10494" width="11.109375" style="57" customWidth="1"/>
    <col min="10495" max="10495" width="9.5546875" style="57" customWidth="1"/>
    <col min="10496" max="10496" width="13.44140625" style="57" bestFit="1" customWidth="1"/>
    <col min="10497" max="10501" width="0" style="57" hidden="1" customWidth="1"/>
    <col min="10502" max="10502" width="4" style="57" bestFit="1" customWidth="1"/>
    <col min="10503" max="10503" width="3.109375" style="57" customWidth="1"/>
    <col min="10504" max="10504" width="24" style="57" customWidth="1"/>
    <col min="10505" max="10505" width="10" style="57" customWidth="1"/>
    <col min="10506" max="10506" width="5.109375" style="57" bestFit="1" customWidth="1"/>
    <col min="10507" max="10544" width="0" style="57" hidden="1" customWidth="1"/>
    <col min="10545" max="10744" width="9.109375" style="57"/>
    <col min="10745" max="10745" width="8.109375" style="57" customWidth="1"/>
    <col min="10746" max="10746" width="13" style="57" customWidth="1"/>
    <col min="10747" max="10747" width="23.109375" style="57" customWidth="1"/>
    <col min="10748" max="10748" width="10.6640625" style="57" customWidth="1"/>
    <col min="10749" max="10749" width="8.88671875" style="57" customWidth="1"/>
    <col min="10750" max="10750" width="11.109375" style="57" customWidth="1"/>
    <col min="10751" max="10751" width="9.5546875" style="57" customWidth="1"/>
    <col min="10752" max="10752" width="13.44140625" style="57" bestFit="1" customWidth="1"/>
    <col min="10753" max="10757" width="0" style="57" hidden="1" customWidth="1"/>
    <col min="10758" max="10758" width="4" style="57" bestFit="1" customWidth="1"/>
    <col min="10759" max="10759" width="3.109375" style="57" customWidth="1"/>
    <col min="10760" max="10760" width="24" style="57" customWidth="1"/>
    <col min="10761" max="10761" width="10" style="57" customWidth="1"/>
    <col min="10762" max="10762" width="5.109375" style="57" bestFit="1" customWidth="1"/>
    <col min="10763" max="10800" width="0" style="57" hidden="1" customWidth="1"/>
    <col min="10801" max="11000" width="9.109375" style="57"/>
    <col min="11001" max="11001" width="8.109375" style="57" customWidth="1"/>
    <col min="11002" max="11002" width="13" style="57" customWidth="1"/>
    <col min="11003" max="11003" width="23.109375" style="57" customWidth="1"/>
    <col min="11004" max="11004" width="10.6640625" style="57" customWidth="1"/>
    <col min="11005" max="11005" width="8.88671875" style="57" customWidth="1"/>
    <col min="11006" max="11006" width="11.109375" style="57" customWidth="1"/>
    <col min="11007" max="11007" width="9.5546875" style="57" customWidth="1"/>
    <col min="11008" max="11008" width="13.44140625" style="57" bestFit="1" customWidth="1"/>
    <col min="11009" max="11013" width="0" style="57" hidden="1" customWidth="1"/>
    <col min="11014" max="11014" width="4" style="57" bestFit="1" customWidth="1"/>
    <col min="11015" max="11015" width="3.109375" style="57" customWidth="1"/>
    <col min="11016" max="11016" width="24" style="57" customWidth="1"/>
    <col min="11017" max="11017" width="10" style="57" customWidth="1"/>
    <col min="11018" max="11018" width="5.109375" style="57" bestFit="1" customWidth="1"/>
    <col min="11019" max="11056" width="0" style="57" hidden="1" customWidth="1"/>
    <col min="11057" max="11256" width="9.109375" style="57"/>
    <col min="11257" max="11257" width="8.109375" style="57" customWidth="1"/>
    <col min="11258" max="11258" width="13" style="57" customWidth="1"/>
    <col min="11259" max="11259" width="23.109375" style="57" customWidth="1"/>
    <col min="11260" max="11260" width="10.6640625" style="57" customWidth="1"/>
    <col min="11261" max="11261" width="8.88671875" style="57" customWidth="1"/>
    <col min="11262" max="11262" width="11.109375" style="57" customWidth="1"/>
    <col min="11263" max="11263" width="9.5546875" style="57" customWidth="1"/>
    <col min="11264" max="11264" width="13.44140625" style="57" bestFit="1" customWidth="1"/>
    <col min="11265" max="11269" width="0" style="57" hidden="1" customWidth="1"/>
    <col min="11270" max="11270" width="4" style="57" bestFit="1" customWidth="1"/>
    <col min="11271" max="11271" width="3.109375" style="57" customWidth="1"/>
    <col min="11272" max="11272" width="24" style="57" customWidth="1"/>
    <col min="11273" max="11273" width="10" style="57" customWidth="1"/>
    <col min="11274" max="11274" width="5.109375" style="57" bestFit="1" customWidth="1"/>
    <col min="11275" max="11312" width="0" style="57" hidden="1" customWidth="1"/>
    <col min="11313" max="11512" width="9.109375" style="57"/>
    <col min="11513" max="11513" width="8.109375" style="57" customWidth="1"/>
    <col min="11514" max="11514" width="13" style="57" customWidth="1"/>
    <col min="11515" max="11515" width="23.109375" style="57" customWidth="1"/>
    <col min="11516" max="11516" width="10.6640625" style="57" customWidth="1"/>
    <col min="11517" max="11517" width="8.88671875" style="57" customWidth="1"/>
    <col min="11518" max="11518" width="11.109375" style="57" customWidth="1"/>
    <col min="11519" max="11519" width="9.5546875" style="57" customWidth="1"/>
    <col min="11520" max="11520" width="13.44140625" style="57" bestFit="1" customWidth="1"/>
    <col min="11521" max="11525" width="0" style="57" hidden="1" customWidth="1"/>
    <col min="11526" max="11526" width="4" style="57" bestFit="1" customWidth="1"/>
    <col min="11527" max="11527" width="3.109375" style="57" customWidth="1"/>
    <col min="11528" max="11528" width="24" style="57" customWidth="1"/>
    <col min="11529" max="11529" width="10" style="57" customWidth="1"/>
    <col min="11530" max="11530" width="5.109375" style="57" bestFit="1" customWidth="1"/>
    <col min="11531" max="11568" width="0" style="57" hidden="1" customWidth="1"/>
    <col min="11569" max="11768" width="9.109375" style="57"/>
    <col min="11769" max="11769" width="8.109375" style="57" customWidth="1"/>
    <col min="11770" max="11770" width="13" style="57" customWidth="1"/>
    <col min="11771" max="11771" width="23.109375" style="57" customWidth="1"/>
    <col min="11772" max="11772" width="10.6640625" style="57" customWidth="1"/>
    <col min="11773" max="11773" width="8.88671875" style="57" customWidth="1"/>
    <col min="11774" max="11774" width="11.109375" style="57" customWidth="1"/>
    <col min="11775" max="11775" width="9.5546875" style="57" customWidth="1"/>
    <col min="11776" max="11776" width="13.44140625" style="57" bestFit="1" customWidth="1"/>
    <col min="11777" max="11781" width="0" style="57" hidden="1" customWidth="1"/>
    <col min="11782" max="11782" width="4" style="57" bestFit="1" customWidth="1"/>
    <col min="11783" max="11783" width="3.109375" style="57" customWidth="1"/>
    <col min="11784" max="11784" width="24" style="57" customWidth="1"/>
    <col min="11785" max="11785" width="10" style="57" customWidth="1"/>
    <col min="11786" max="11786" width="5.109375" style="57" bestFit="1" customWidth="1"/>
    <col min="11787" max="11824" width="0" style="57" hidden="1" customWidth="1"/>
    <col min="11825" max="12024" width="9.109375" style="57"/>
    <col min="12025" max="12025" width="8.109375" style="57" customWidth="1"/>
    <col min="12026" max="12026" width="13" style="57" customWidth="1"/>
    <col min="12027" max="12027" width="23.109375" style="57" customWidth="1"/>
    <col min="12028" max="12028" width="10.6640625" style="57" customWidth="1"/>
    <col min="12029" max="12029" width="8.88671875" style="57" customWidth="1"/>
    <col min="12030" max="12030" width="11.109375" style="57" customWidth="1"/>
    <col min="12031" max="12031" width="9.5546875" style="57" customWidth="1"/>
    <col min="12032" max="12032" width="13.44140625" style="57" bestFit="1" customWidth="1"/>
    <col min="12033" max="12037" width="0" style="57" hidden="1" customWidth="1"/>
    <col min="12038" max="12038" width="4" style="57" bestFit="1" customWidth="1"/>
    <col min="12039" max="12039" width="3.109375" style="57" customWidth="1"/>
    <col min="12040" max="12040" width="24" style="57" customWidth="1"/>
    <col min="12041" max="12041" width="10" style="57" customWidth="1"/>
    <col min="12042" max="12042" width="5.109375" style="57" bestFit="1" customWidth="1"/>
    <col min="12043" max="12080" width="0" style="57" hidden="1" customWidth="1"/>
    <col min="12081" max="12280" width="9.109375" style="57"/>
    <col min="12281" max="12281" width="8.109375" style="57" customWidth="1"/>
    <col min="12282" max="12282" width="13" style="57" customWidth="1"/>
    <col min="12283" max="12283" width="23.109375" style="57" customWidth="1"/>
    <col min="12284" max="12284" width="10.6640625" style="57" customWidth="1"/>
    <col min="12285" max="12285" width="8.88671875" style="57" customWidth="1"/>
    <col min="12286" max="12286" width="11.109375" style="57" customWidth="1"/>
    <col min="12287" max="12287" width="9.5546875" style="57" customWidth="1"/>
    <col min="12288" max="12288" width="13.44140625" style="57" bestFit="1" customWidth="1"/>
    <col min="12289" max="12293" width="0" style="57" hidden="1" customWidth="1"/>
    <col min="12294" max="12294" width="4" style="57" bestFit="1" customWidth="1"/>
    <col min="12295" max="12295" width="3.109375" style="57" customWidth="1"/>
    <col min="12296" max="12296" width="24" style="57" customWidth="1"/>
    <col min="12297" max="12297" width="10" style="57" customWidth="1"/>
    <col min="12298" max="12298" width="5.109375" style="57" bestFit="1" customWidth="1"/>
    <col min="12299" max="12336" width="0" style="57" hidden="1" customWidth="1"/>
    <col min="12337" max="12536" width="9.109375" style="57"/>
    <col min="12537" max="12537" width="8.109375" style="57" customWidth="1"/>
    <col min="12538" max="12538" width="13" style="57" customWidth="1"/>
    <col min="12539" max="12539" width="23.109375" style="57" customWidth="1"/>
    <col min="12540" max="12540" width="10.6640625" style="57" customWidth="1"/>
    <col min="12541" max="12541" width="8.88671875" style="57" customWidth="1"/>
    <col min="12542" max="12542" width="11.109375" style="57" customWidth="1"/>
    <col min="12543" max="12543" width="9.5546875" style="57" customWidth="1"/>
    <col min="12544" max="12544" width="13.44140625" style="57" bestFit="1" customWidth="1"/>
    <col min="12545" max="12549" width="0" style="57" hidden="1" customWidth="1"/>
    <col min="12550" max="12550" width="4" style="57" bestFit="1" customWidth="1"/>
    <col min="12551" max="12551" width="3.109375" style="57" customWidth="1"/>
    <col min="12552" max="12552" width="24" style="57" customWidth="1"/>
    <col min="12553" max="12553" width="10" style="57" customWidth="1"/>
    <col min="12554" max="12554" width="5.109375" style="57" bestFit="1" customWidth="1"/>
    <col min="12555" max="12592" width="0" style="57" hidden="1" customWidth="1"/>
    <col min="12593" max="12792" width="9.109375" style="57"/>
    <col min="12793" max="12793" width="8.109375" style="57" customWidth="1"/>
    <col min="12794" max="12794" width="13" style="57" customWidth="1"/>
    <col min="12795" max="12795" width="23.109375" style="57" customWidth="1"/>
    <col min="12796" max="12796" width="10.6640625" style="57" customWidth="1"/>
    <col min="12797" max="12797" width="8.88671875" style="57" customWidth="1"/>
    <col min="12798" max="12798" width="11.109375" style="57" customWidth="1"/>
    <col min="12799" max="12799" width="9.5546875" style="57" customWidth="1"/>
    <col min="12800" max="12800" width="13.44140625" style="57" bestFit="1" customWidth="1"/>
    <col min="12801" max="12805" width="0" style="57" hidden="1" customWidth="1"/>
    <col min="12806" max="12806" width="4" style="57" bestFit="1" customWidth="1"/>
    <col min="12807" max="12807" width="3.109375" style="57" customWidth="1"/>
    <col min="12808" max="12808" width="24" style="57" customWidth="1"/>
    <col min="12809" max="12809" width="10" style="57" customWidth="1"/>
    <col min="12810" max="12810" width="5.109375" style="57" bestFit="1" customWidth="1"/>
    <col min="12811" max="12848" width="0" style="57" hidden="1" customWidth="1"/>
    <col min="12849" max="13048" width="9.109375" style="57"/>
    <col min="13049" max="13049" width="8.109375" style="57" customWidth="1"/>
    <col min="13050" max="13050" width="13" style="57" customWidth="1"/>
    <col min="13051" max="13051" width="23.109375" style="57" customWidth="1"/>
    <col min="13052" max="13052" width="10.6640625" style="57" customWidth="1"/>
    <col min="13053" max="13053" width="8.88671875" style="57" customWidth="1"/>
    <col min="13054" max="13054" width="11.109375" style="57" customWidth="1"/>
    <col min="13055" max="13055" width="9.5546875" style="57" customWidth="1"/>
    <col min="13056" max="13056" width="13.44140625" style="57" bestFit="1" customWidth="1"/>
    <col min="13057" max="13061" width="0" style="57" hidden="1" customWidth="1"/>
    <col min="13062" max="13062" width="4" style="57" bestFit="1" customWidth="1"/>
    <col min="13063" max="13063" width="3.109375" style="57" customWidth="1"/>
    <col min="13064" max="13064" width="24" style="57" customWidth="1"/>
    <col min="13065" max="13065" width="10" style="57" customWidth="1"/>
    <col min="13066" max="13066" width="5.109375" style="57" bestFit="1" customWidth="1"/>
    <col min="13067" max="13104" width="0" style="57" hidden="1" customWidth="1"/>
    <col min="13105" max="13304" width="9.109375" style="57"/>
    <col min="13305" max="13305" width="8.109375" style="57" customWidth="1"/>
    <col min="13306" max="13306" width="13" style="57" customWidth="1"/>
    <col min="13307" max="13307" width="23.109375" style="57" customWidth="1"/>
    <col min="13308" max="13308" width="10.6640625" style="57" customWidth="1"/>
    <col min="13309" max="13309" width="8.88671875" style="57" customWidth="1"/>
    <col min="13310" max="13310" width="11.109375" style="57" customWidth="1"/>
    <col min="13311" max="13311" width="9.5546875" style="57" customWidth="1"/>
    <col min="13312" max="13312" width="13.44140625" style="57" bestFit="1" customWidth="1"/>
    <col min="13313" max="13317" width="0" style="57" hidden="1" customWidth="1"/>
    <col min="13318" max="13318" width="4" style="57" bestFit="1" customWidth="1"/>
    <col min="13319" max="13319" width="3.109375" style="57" customWidth="1"/>
    <col min="13320" max="13320" width="24" style="57" customWidth="1"/>
    <col min="13321" max="13321" width="10" style="57" customWidth="1"/>
    <col min="13322" max="13322" width="5.109375" style="57" bestFit="1" customWidth="1"/>
    <col min="13323" max="13360" width="0" style="57" hidden="1" customWidth="1"/>
    <col min="13361" max="13560" width="9.109375" style="57"/>
    <col min="13561" max="13561" width="8.109375" style="57" customWidth="1"/>
    <col min="13562" max="13562" width="13" style="57" customWidth="1"/>
    <col min="13563" max="13563" width="23.109375" style="57" customWidth="1"/>
    <col min="13564" max="13564" width="10.6640625" style="57" customWidth="1"/>
    <col min="13565" max="13565" width="8.88671875" style="57" customWidth="1"/>
    <col min="13566" max="13566" width="11.109375" style="57" customWidth="1"/>
    <col min="13567" max="13567" width="9.5546875" style="57" customWidth="1"/>
    <col min="13568" max="13568" width="13.44140625" style="57" bestFit="1" customWidth="1"/>
    <col min="13569" max="13573" width="0" style="57" hidden="1" customWidth="1"/>
    <col min="13574" max="13574" width="4" style="57" bestFit="1" customWidth="1"/>
    <col min="13575" max="13575" width="3.109375" style="57" customWidth="1"/>
    <col min="13576" max="13576" width="24" style="57" customWidth="1"/>
    <col min="13577" max="13577" width="10" style="57" customWidth="1"/>
    <col min="13578" max="13578" width="5.109375" style="57" bestFit="1" customWidth="1"/>
    <col min="13579" max="13616" width="0" style="57" hidden="1" customWidth="1"/>
    <col min="13617" max="13816" width="9.109375" style="57"/>
    <col min="13817" max="13817" width="8.109375" style="57" customWidth="1"/>
    <col min="13818" max="13818" width="13" style="57" customWidth="1"/>
    <col min="13819" max="13819" width="23.109375" style="57" customWidth="1"/>
    <col min="13820" max="13820" width="10.6640625" style="57" customWidth="1"/>
    <col min="13821" max="13821" width="8.88671875" style="57" customWidth="1"/>
    <col min="13822" max="13822" width="11.109375" style="57" customWidth="1"/>
    <col min="13823" max="13823" width="9.5546875" style="57" customWidth="1"/>
    <col min="13824" max="13824" width="13.44140625" style="57" bestFit="1" customWidth="1"/>
    <col min="13825" max="13829" width="0" style="57" hidden="1" customWidth="1"/>
    <col min="13830" max="13830" width="4" style="57" bestFit="1" customWidth="1"/>
    <col min="13831" max="13831" width="3.109375" style="57" customWidth="1"/>
    <col min="13832" max="13832" width="24" style="57" customWidth="1"/>
    <col min="13833" max="13833" width="10" style="57" customWidth="1"/>
    <col min="13834" max="13834" width="5.109375" style="57" bestFit="1" customWidth="1"/>
    <col min="13835" max="13872" width="0" style="57" hidden="1" customWidth="1"/>
    <col min="13873" max="14072" width="9.109375" style="57"/>
    <col min="14073" max="14073" width="8.109375" style="57" customWidth="1"/>
    <col min="14074" max="14074" width="13" style="57" customWidth="1"/>
    <col min="14075" max="14075" width="23.109375" style="57" customWidth="1"/>
    <col min="14076" max="14076" width="10.6640625" style="57" customWidth="1"/>
    <col min="14077" max="14077" width="8.88671875" style="57" customWidth="1"/>
    <col min="14078" max="14078" width="11.109375" style="57" customWidth="1"/>
    <col min="14079" max="14079" width="9.5546875" style="57" customWidth="1"/>
    <col min="14080" max="14080" width="13.44140625" style="57" bestFit="1" customWidth="1"/>
    <col min="14081" max="14085" width="0" style="57" hidden="1" customWidth="1"/>
    <col min="14086" max="14086" width="4" style="57" bestFit="1" customWidth="1"/>
    <col min="14087" max="14087" width="3.109375" style="57" customWidth="1"/>
    <col min="14088" max="14088" width="24" style="57" customWidth="1"/>
    <col min="14089" max="14089" width="10" style="57" customWidth="1"/>
    <col min="14090" max="14090" width="5.109375" style="57" bestFit="1" customWidth="1"/>
    <col min="14091" max="14128" width="0" style="57" hidden="1" customWidth="1"/>
    <col min="14129" max="14328" width="9.109375" style="57"/>
    <col min="14329" max="14329" width="8.109375" style="57" customWidth="1"/>
    <col min="14330" max="14330" width="13" style="57" customWidth="1"/>
    <col min="14331" max="14331" width="23.109375" style="57" customWidth="1"/>
    <col min="14332" max="14332" width="10.6640625" style="57" customWidth="1"/>
    <col min="14333" max="14333" width="8.88671875" style="57" customWidth="1"/>
    <col min="14334" max="14334" width="11.109375" style="57" customWidth="1"/>
    <col min="14335" max="14335" width="9.5546875" style="57" customWidth="1"/>
    <col min="14336" max="14336" width="13.44140625" style="57" bestFit="1" customWidth="1"/>
    <col min="14337" max="14341" width="0" style="57" hidden="1" customWidth="1"/>
    <col min="14342" max="14342" width="4" style="57" bestFit="1" customWidth="1"/>
    <col min="14343" max="14343" width="3.109375" style="57" customWidth="1"/>
    <col min="14344" max="14344" width="24" style="57" customWidth="1"/>
    <col min="14345" max="14345" width="10" style="57" customWidth="1"/>
    <col min="14346" max="14346" width="5.109375" style="57" bestFit="1" customWidth="1"/>
    <col min="14347" max="14384" width="0" style="57" hidden="1" customWidth="1"/>
    <col min="14385" max="14584" width="9.109375" style="57"/>
    <col min="14585" max="14585" width="8.109375" style="57" customWidth="1"/>
    <col min="14586" max="14586" width="13" style="57" customWidth="1"/>
    <col min="14587" max="14587" width="23.109375" style="57" customWidth="1"/>
    <col min="14588" max="14588" width="10.6640625" style="57" customWidth="1"/>
    <col min="14589" max="14589" width="8.88671875" style="57" customWidth="1"/>
    <col min="14590" max="14590" width="11.109375" style="57" customWidth="1"/>
    <col min="14591" max="14591" width="9.5546875" style="57" customWidth="1"/>
    <col min="14592" max="14592" width="13.44140625" style="57" bestFit="1" customWidth="1"/>
    <col min="14593" max="14597" width="0" style="57" hidden="1" customWidth="1"/>
    <col min="14598" max="14598" width="4" style="57" bestFit="1" customWidth="1"/>
    <col min="14599" max="14599" width="3.109375" style="57" customWidth="1"/>
    <col min="14600" max="14600" width="24" style="57" customWidth="1"/>
    <col min="14601" max="14601" width="10" style="57" customWidth="1"/>
    <col min="14602" max="14602" width="5.109375" style="57" bestFit="1" customWidth="1"/>
    <col min="14603" max="14640" width="0" style="57" hidden="1" customWidth="1"/>
    <col min="14641" max="14840" width="9.109375" style="57"/>
    <col min="14841" max="14841" width="8.109375" style="57" customWidth="1"/>
    <col min="14842" max="14842" width="13" style="57" customWidth="1"/>
    <col min="14843" max="14843" width="23.109375" style="57" customWidth="1"/>
    <col min="14844" max="14844" width="10.6640625" style="57" customWidth="1"/>
    <col min="14845" max="14845" width="8.88671875" style="57" customWidth="1"/>
    <col min="14846" max="14846" width="11.109375" style="57" customWidth="1"/>
    <col min="14847" max="14847" width="9.5546875" style="57" customWidth="1"/>
    <col min="14848" max="14848" width="13.44140625" style="57" bestFit="1" customWidth="1"/>
    <col min="14849" max="14853" width="0" style="57" hidden="1" customWidth="1"/>
    <col min="14854" max="14854" width="4" style="57" bestFit="1" customWidth="1"/>
    <col min="14855" max="14855" width="3.109375" style="57" customWidth="1"/>
    <col min="14856" max="14856" width="24" style="57" customWidth="1"/>
    <col min="14857" max="14857" width="10" style="57" customWidth="1"/>
    <col min="14858" max="14858" width="5.109375" style="57" bestFit="1" customWidth="1"/>
    <col min="14859" max="14896" width="0" style="57" hidden="1" customWidth="1"/>
    <col min="14897" max="15096" width="9.109375" style="57"/>
    <col min="15097" max="15097" width="8.109375" style="57" customWidth="1"/>
    <col min="15098" max="15098" width="13" style="57" customWidth="1"/>
    <col min="15099" max="15099" width="23.109375" style="57" customWidth="1"/>
    <col min="15100" max="15100" width="10.6640625" style="57" customWidth="1"/>
    <col min="15101" max="15101" width="8.88671875" style="57" customWidth="1"/>
    <col min="15102" max="15102" width="11.109375" style="57" customWidth="1"/>
    <col min="15103" max="15103" width="9.5546875" style="57" customWidth="1"/>
    <col min="15104" max="15104" width="13.44140625" style="57" bestFit="1" customWidth="1"/>
    <col min="15105" max="15109" width="0" style="57" hidden="1" customWidth="1"/>
    <col min="15110" max="15110" width="4" style="57" bestFit="1" customWidth="1"/>
    <col min="15111" max="15111" width="3.109375" style="57" customWidth="1"/>
    <col min="15112" max="15112" width="24" style="57" customWidth="1"/>
    <col min="15113" max="15113" width="10" style="57" customWidth="1"/>
    <col min="15114" max="15114" width="5.109375" style="57" bestFit="1" customWidth="1"/>
    <col min="15115" max="15152" width="0" style="57" hidden="1" customWidth="1"/>
    <col min="15153" max="15352" width="9.109375" style="57"/>
    <col min="15353" max="15353" width="8.109375" style="57" customWidth="1"/>
    <col min="15354" max="15354" width="13" style="57" customWidth="1"/>
    <col min="15355" max="15355" width="23.109375" style="57" customWidth="1"/>
    <col min="15356" max="15356" width="10.6640625" style="57" customWidth="1"/>
    <col min="15357" max="15357" width="8.88671875" style="57" customWidth="1"/>
    <col min="15358" max="15358" width="11.109375" style="57" customWidth="1"/>
    <col min="15359" max="15359" width="9.5546875" style="57" customWidth="1"/>
    <col min="15360" max="15360" width="13.44140625" style="57" bestFit="1" customWidth="1"/>
    <col min="15361" max="15365" width="0" style="57" hidden="1" customWidth="1"/>
    <col min="15366" max="15366" width="4" style="57" bestFit="1" customWidth="1"/>
    <col min="15367" max="15367" width="3.109375" style="57" customWidth="1"/>
    <col min="15368" max="15368" width="24" style="57" customWidth="1"/>
    <col min="15369" max="15369" width="10" style="57" customWidth="1"/>
    <col min="15370" max="15370" width="5.109375" style="57" bestFit="1" customWidth="1"/>
    <col min="15371" max="15408" width="0" style="57" hidden="1" customWidth="1"/>
    <col min="15409" max="15608" width="9.109375" style="57"/>
    <col min="15609" max="15609" width="8.109375" style="57" customWidth="1"/>
    <col min="15610" max="15610" width="13" style="57" customWidth="1"/>
    <col min="15611" max="15611" width="23.109375" style="57" customWidth="1"/>
    <col min="15612" max="15612" width="10.6640625" style="57" customWidth="1"/>
    <col min="15613" max="15613" width="8.88671875" style="57" customWidth="1"/>
    <col min="15614" max="15614" width="11.109375" style="57" customWidth="1"/>
    <col min="15615" max="15615" width="9.5546875" style="57" customWidth="1"/>
    <col min="15616" max="15616" width="13.44140625" style="57" bestFit="1" customWidth="1"/>
    <col min="15617" max="15621" width="0" style="57" hidden="1" customWidth="1"/>
    <col min="15622" max="15622" width="4" style="57" bestFit="1" customWidth="1"/>
    <col min="15623" max="15623" width="3.109375" style="57" customWidth="1"/>
    <col min="15624" max="15624" width="24" style="57" customWidth="1"/>
    <col min="15625" max="15625" width="10" style="57" customWidth="1"/>
    <col min="15626" max="15626" width="5.109375" style="57" bestFit="1" customWidth="1"/>
    <col min="15627" max="15664" width="0" style="57" hidden="1" customWidth="1"/>
    <col min="15665" max="15864" width="9.109375" style="57"/>
    <col min="15865" max="15865" width="8.109375" style="57" customWidth="1"/>
    <col min="15866" max="15866" width="13" style="57" customWidth="1"/>
    <col min="15867" max="15867" width="23.109375" style="57" customWidth="1"/>
    <col min="15868" max="15868" width="10.6640625" style="57" customWidth="1"/>
    <col min="15869" max="15869" width="8.88671875" style="57" customWidth="1"/>
    <col min="15870" max="15870" width="11.109375" style="57" customWidth="1"/>
    <col min="15871" max="15871" width="9.5546875" style="57" customWidth="1"/>
    <col min="15872" max="15872" width="13.44140625" style="57" bestFit="1" customWidth="1"/>
    <col min="15873" max="15877" width="0" style="57" hidden="1" customWidth="1"/>
    <col min="15878" max="15878" width="4" style="57" bestFit="1" customWidth="1"/>
    <col min="15879" max="15879" width="3.109375" style="57" customWidth="1"/>
    <col min="15880" max="15880" width="24" style="57" customWidth="1"/>
    <col min="15881" max="15881" width="10" style="57" customWidth="1"/>
    <col min="15882" max="15882" width="5.109375" style="57" bestFit="1" customWidth="1"/>
    <col min="15883" max="15920" width="0" style="57" hidden="1" customWidth="1"/>
    <col min="15921" max="16120" width="9.109375" style="57"/>
    <col min="16121" max="16121" width="8.109375" style="57" customWidth="1"/>
    <col min="16122" max="16122" width="13" style="57" customWidth="1"/>
    <col min="16123" max="16123" width="23.109375" style="57" customWidth="1"/>
    <col min="16124" max="16124" width="10.6640625" style="57" customWidth="1"/>
    <col min="16125" max="16125" width="8.88671875" style="57" customWidth="1"/>
    <col min="16126" max="16126" width="11.109375" style="57" customWidth="1"/>
    <col min="16127" max="16127" width="9.5546875" style="57" customWidth="1"/>
    <col min="16128" max="16128" width="13.44140625" style="57" bestFit="1" customWidth="1"/>
    <col min="16129" max="16133" width="0" style="57" hidden="1" customWidth="1"/>
    <col min="16134" max="16134" width="4" style="57" bestFit="1" customWidth="1"/>
    <col min="16135" max="16135" width="3.109375" style="57" customWidth="1"/>
    <col min="16136" max="16136" width="24" style="57" customWidth="1"/>
    <col min="16137" max="16137" width="10" style="57" customWidth="1"/>
    <col min="16138" max="16138" width="5.109375" style="57" bestFit="1" customWidth="1"/>
    <col min="16139" max="16176" width="0" style="57" hidden="1" customWidth="1"/>
    <col min="16177" max="16384" width="9.109375" style="57"/>
  </cols>
  <sheetData>
    <row r="1" spans="1:47" s="42" customFormat="1">
      <c r="A1" s="45" t="s">
        <v>121</v>
      </c>
      <c r="G1" s="44"/>
      <c r="H1" s="44"/>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row>
    <row r="2" spans="1:47" s="42" customFormat="1">
      <c r="A2" s="45"/>
      <c r="C2" s="47"/>
      <c r="G2" s="44"/>
      <c r="H2" s="44"/>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row>
    <row r="3" spans="1:47" s="42" customFormat="1">
      <c r="A3" s="48" t="s">
        <v>122</v>
      </c>
      <c r="B3" s="49" t="s">
        <v>0</v>
      </c>
      <c r="C3" s="49" t="s">
        <v>1</v>
      </c>
      <c r="D3" s="49" t="s">
        <v>123</v>
      </c>
      <c r="E3" s="49" t="s">
        <v>124</v>
      </c>
      <c r="F3" s="49" t="s">
        <v>125</v>
      </c>
      <c r="G3" s="50" t="s">
        <v>3</v>
      </c>
      <c r="H3" s="50" t="s">
        <v>126</v>
      </c>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row>
    <row r="4" spans="1:47" s="42" customFormat="1">
      <c r="A4" s="51">
        <v>1</v>
      </c>
      <c r="B4" s="42" t="s">
        <v>13</v>
      </c>
      <c r="C4" s="42" t="s">
        <v>16</v>
      </c>
      <c r="D4" s="42" t="s">
        <v>6</v>
      </c>
      <c r="E4" s="42">
        <v>1</v>
      </c>
      <c r="F4" s="52" t="str">
        <f t="shared" ref="F4:F18" si="0">IF(ISERROR(H4),"",H4)</f>
        <v/>
      </c>
      <c r="G4" s="42" t="str">
        <f>VLOOKUP(B4,[2]andmetabel!$C$8:$F$296,4,FALSE)</f>
        <v>alu</v>
      </c>
      <c r="H4" s="42" t="e">
        <f>INDEX(and_sisendil,MATCH(B4&amp;C4,[2]andmetabel!$E$8:$E$296,0),MATCH(D4,[2]andmetabel!$E$8:$AT$8,0))*E4</f>
        <v>#NAME?</v>
      </c>
      <c r="I4" s="53"/>
      <c r="J4" s="52"/>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row>
    <row r="5" spans="1:47" s="42" customFormat="1">
      <c r="A5" s="51">
        <v>2</v>
      </c>
      <c r="B5" s="42" t="s">
        <v>60</v>
      </c>
      <c r="C5" s="42" t="s">
        <v>22</v>
      </c>
      <c r="D5" s="42" t="s">
        <v>7</v>
      </c>
      <c r="E5" s="42">
        <v>2</v>
      </c>
      <c r="F5" s="52" t="str">
        <f t="shared" si="0"/>
        <v/>
      </c>
      <c r="G5" s="44" t="str">
        <f>VLOOKUP(B5,[2]andmetabel!$C$8:$F$296,4,FALSE)</f>
        <v>alu</v>
      </c>
      <c r="H5" s="44" t="e">
        <f>INDEX(and_sisendil,MATCH(B5&amp;C5,[2]andmetabel!$E$8:$E$296,0),MATCH(D5,[2]andmetabel!$E$8:$AT$8,0))*E5</f>
        <v>#NAME?</v>
      </c>
      <c r="I5" s="43"/>
      <c r="J5" s="52"/>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row>
    <row r="6" spans="1:47" s="42" customFormat="1">
      <c r="A6" s="51">
        <v>3</v>
      </c>
      <c r="B6" s="42" t="s">
        <v>85</v>
      </c>
      <c r="D6" s="42" t="s">
        <v>8</v>
      </c>
      <c r="F6" s="52" t="str">
        <f t="shared" si="0"/>
        <v/>
      </c>
      <c r="G6" s="44" t="str">
        <f>VLOOKUP(B6,[2]andmetabel!$C$8:$F$296,4,FALSE)</f>
        <v>teras</v>
      </c>
      <c r="H6" s="44" t="e">
        <f>INDEX(and_sisendil,MATCH(B6&amp;C6,[2]andmetabel!$E$8:$E$296,0),MATCH(D6,[2]andmetabel!$E$8:$AT$8,0))*E6</f>
        <v>#NAME?</v>
      </c>
      <c r="I6" s="53"/>
      <c r="J6" s="52"/>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row>
    <row r="7" spans="1:47" s="42" customFormat="1">
      <c r="A7" s="51">
        <v>4</v>
      </c>
      <c r="B7" s="42" t="s">
        <v>13</v>
      </c>
      <c r="D7" s="42" t="s">
        <v>7</v>
      </c>
      <c r="F7" s="52" t="str">
        <f t="shared" si="0"/>
        <v/>
      </c>
      <c r="G7" s="44" t="str">
        <f>VLOOKUP(B7,[2]andmetabel!$C$8:$F$296,4,FALSE)</f>
        <v>alu</v>
      </c>
      <c r="H7" s="44" t="e">
        <f>INDEX(and_sisendil,MATCH(B7&amp;C7,[2]andmetabel!$E$8:$E$296,0),MATCH(D7,[2]andmetabel!$E$8:$AT$8,0))*E7</f>
        <v>#NAME?</v>
      </c>
      <c r="J7" s="52"/>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row>
    <row r="8" spans="1:47" s="42" customFormat="1">
      <c r="A8" s="51">
        <v>5</v>
      </c>
      <c r="F8" s="52" t="str">
        <f t="shared" si="0"/>
        <v/>
      </c>
      <c r="G8" s="44" t="e">
        <f>VLOOKUP(B8,[2]andmetabel!$C$8:$F$296,4,FALSE)</f>
        <v>#N/A</v>
      </c>
      <c r="H8" s="44" t="e">
        <f>INDEX(and_sisendil,MATCH(B8&amp;C8,[2]andmetabel!$E$8:$E$296,0),MATCH(D8,[2]andmetabel!$E$8:$AT$8,0))*E8</f>
        <v>#NAME?</v>
      </c>
      <c r="I8" s="43"/>
      <c r="J8" s="52"/>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row>
    <row r="9" spans="1:47" s="42" customFormat="1">
      <c r="A9" s="51">
        <v>6</v>
      </c>
      <c r="F9" s="52" t="str">
        <f t="shared" si="0"/>
        <v/>
      </c>
      <c r="G9" s="44" t="e">
        <f>VLOOKUP(B9,[2]andmetabel!$C$8:$F$296,4,FALSE)</f>
        <v>#N/A</v>
      </c>
      <c r="H9" s="44" t="e">
        <f>INDEX(and_sisendil,MATCH(B9&amp;C9,[2]andmetabel!$E$8:$E$296,0),MATCH(D9,[2]andmetabel!$E$8:$AT$8,0))*E9</f>
        <v>#NAME?</v>
      </c>
      <c r="I9" s="43"/>
      <c r="J9" s="52"/>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row>
    <row r="10" spans="1:47" s="42" customFormat="1">
      <c r="A10" s="51">
        <v>7</v>
      </c>
      <c r="F10" s="52" t="str">
        <f t="shared" si="0"/>
        <v/>
      </c>
      <c r="G10" s="44" t="e">
        <f>VLOOKUP(B10,[2]andmetabel!$C$8:$F$296,4,FALSE)</f>
        <v>#N/A</v>
      </c>
      <c r="H10" s="44" t="e">
        <f>INDEX(and_sisendil,MATCH(B10&amp;C10,[2]andmetabel!$E$8:$E$296,0),MATCH(D10,[2]andmetabel!$E$8:$AT$8,0))*E10</f>
        <v>#NAME?</v>
      </c>
      <c r="I10" s="43"/>
      <c r="J10" s="52"/>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row>
    <row r="11" spans="1:47" s="42" customFormat="1">
      <c r="A11" s="51">
        <v>8</v>
      </c>
      <c r="F11" s="52" t="str">
        <f t="shared" si="0"/>
        <v/>
      </c>
      <c r="G11" s="44" t="e">
        <f>VLOOKUP(B11,[2]andmetabel!$C$8:$F$296,4,FALSE)</f>
        <v>#N/A</v>
      </c>
      <c r="H11" s="44" t="e">
        <f>INDEX(and_sisendil,MATCH(B11&amp;C11,[2]andmetabel!$E$8:$E$296,0),MATCH(D11,[2]andmetabel!$E$8:$AT$8,0))*E11</f>
        <v>#NAME?</v>
      </c>
      <c r="J11" s="52"/>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row>
    <row r="12" spans="1:47" s="42" customFormat="1">
      <c r="A12" s="51">
        <v>9</v>
      </c>
      <c r="F12" s="52" t="str">
        <f t="shared" si="0"/>
        <v/>
      </c>
      <c r="G12" s="44" t="e">
        <f>VLOOKUP(B12,[2]andmetabel!$C$8:$F$296,4,FALSE)</f>
        <v>#N/A</v>
      </c>
      <c r="H12" s="44" t="e">
        <f>INDEX(and_sisendil,MATCH(B12&amp;C12,[2]andmetabel!$E$8:$E$296,0),MATCH(D12,[2]andmetabel!$E$8:$AT$8,0))*E12</f>
        <v>#NAME?</v>
      </c>
      <c r="I12" s="43"/>
      <c r="J12" s="52"/>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row>
    <row r="13" spans="1:47" s="42" customFormat="1">
      <c r="A13" s="51">
        <v>10</v>
      </c>
      <c r="F13" s="52" t="str">
        <f t="shared" si="0"/>
        <v/>
      </c>
      <c r="G13" s="44" t="e">
        <f>VLOOKUP(B13,[2]andmetabel!$C$8:$F$296,4,FALSE)</f>
        <v>#N/A</v>
      </c>
      <c r="H13" s="44" t="e">
        <f>INDEX(and_sisendil,MATCH(B13&amp;C13,[2]andmetabel!$E$8:$E$296,0),MATCH(D13,[2]andmetabel!$E$8:$AT$8,0))*E13</f>
        <v>#NAME?</v>
      </c>
      <c r="I13" s="43"/>
      <c r="J13" s="52"/>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row>
    <row r="14" spans="1:47" s="42" customFormat="1">
      <c r="A14" s="51">
        <v>11</v>
      </c>
      <c r="F14" s="52" t="str">
        <f t="shared" si="0"/>
        <v/>
      </c>
      <c r="G14" s="44" t="e">
        <f>VLOOKUP(B14,[2]andmetabel!$C$8:$F$296,4,FALSE)</f>
        <v>#N/A</v>
      </c>
      <c r="H14" s="44" t="e">
        <f>INDEX(and_sisendil,MATCH(B14&amp;C14,[2]andmetabel!$E$8:$E$296,0),MATCH(D14,[2]andmetabel!$E$8:$AT$8,0))*E14</f>
        <v>#NAME?</v>
      </c>
      <c r="J14" s="52"/>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row>
    <row r="15" spans="1:47" s="42" customFormat="1">
      <c r="A15" s="51">
        <v>12</v>
      </c>
      <c r="F15" s="52" t="str">
        <f t="shared" si="0"/>
        <v/>
      </c>
      <c r="G15" s="44" t="e">
        <f>VLOOKUP(B15,[2]andmetabel!$C$8:$F$296,4,FALSE)</f>
        <v>#N/A</v>
      </c>
      <c r="H15" s="44" t="e">
        <f>INDEX(and_sisendil,MATCH(B15&amp;C15,[2]andmetabel!$E$8:$E$296,0),MATCH(D15,[2]andmetabel!$E$8:$AT$8,0))*E15</f>
        <v>#NAME?</v>
      </c>
      <c r="I15" s="43"/>
      <c r="J15" s="52"/>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row>
    <row r="16" spans="1:47" s="42" customFormat="1">
      <c r="A16" s="51">
        <v>13</v>
      </c>
      <c r="F16" s="52" t="str">
        <f t="shared" si="0"/>
        <v/>
      </c>
      <c r="G16" s="44" t="e">
        <f>VLOOKUP(B16,[2]andmetabel!$C$8:$F$296,4,FALSE)</f>
        <v>#N/A</v>
      </c>
      <c r="H16" s="44" t="e">
        <f>INDEX(and_sisendil,MATCH(B16&amp;C16,[2]andmetabel!$E$8:$E$296,0),MATCH(D16,[2]andmetabel!$E$8:$AT$8,0))*E16</f>
        <v>#NAME?</v>
      </c>
      <c r="I16" s="43"/>
      <c r="J16" s="52"/>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row>
    <row r="17" spans="1:47" s="42" customFormat="1">
      <c r="A17" s="51">
        <v>14</v>
      </c>
      <c r="F17" s="52" t="str">
        <f t="shared" si="0"/>
        <v/>
      </c>
      <c r="G17" s="44" t="e">
        <f>VLOOKUP(B17,[2]andmetabel!$C$8:$F$296,4,FALSE)</f>
        <v>#N/A</v>
      </c>
      <c r="H17" s="44" t="e">
        <f>INDEX(and_sisendil,MATCH(B17&amp;C17,[2]andmetabel!$E$8:$E$296,0),MATCH(D17,[2]andmetabel!$E$8:$AT$8,0))*E17</f>
        <v>#NAME?</v>
      </c>
      <c r="I17" s="43"/>
      <c r="J17" s="52"/>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row>
    <row r="18" spans="1:47" s="42" customFormat="1">
      <c r="A18" s="54">
        <v>15</v>
      </c>
      <c r="B18" s="55"/>
      <c r="C18" s="55"/>
      <c r="D18" s="55"/>
      <c r="E18" s="55"/>
      <c r="F18" s="56" t="str">
        <f t="shared" si="0"/>
        <v/>
      </c>
      <c r="G18" s="44" t="e">
        <f>VLOOKUP(B18,[2]andmetabel!$C$8:$F$296,4,FALSE)</f>
        <v>#N/A</v>
      </c>
      <c r="H18" s="44" t="e">
        <f>INDEX(and_sisendil,MATCH(B18&amp;C18,[2]andmetabel!$E$8:$E$296,0),MATCH(D18,[2]andmetabel!$E$8:$AT$8,0))*E18</f>
        <v>#NAME?</v>
      </c>
      <c r="I18" s="43"/>
      <c r="J18" s="52"/>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row>
  </sheetData>
  <dataValidations count="5">
    <dataValidation type="list" allowBlank="1" showInputMessage="1" showErrorMessage="1" sqref="B4:B18 IP4:IP18 SL4:SL18 ACH4:ACH18 AMD4:AMD18 AVZ4:AVZ18 BFV4:BFV18 BPR4:BPR18 BZN4:BZN18 CJJ4:CJJ18 CTF4:CTF18 DDB4:DDB18 DMX4:DMX18 DWT4:DWT18 EGP4:EGP18 EQL4:EQL18 FAH4:FAH18 FKD4:FKD18 FTZ4:FTZ18 GDV4:GDV18 GNR4:GNR18 GXN4:GXN18 HHJ4:HHJ18 HRF4:HRF18 IBB4:IBB18 IKX4:IKX18 IUT4:IUT18 JEP4:JEP18 JOL4:JOL18 JYH4:JYH18 KID4:KID18 KRZ4:KRZ18 LBV4:LBV18 LLR4:LLR18 LVN4:LVN18 MFJ4:MFJ18 MPF4:MPF18 MZB4:MZB18 NIX4:NIX18 NST4:NST18 OCP4:OCP18 OML4:OML18 OWH4:OWH18 PGD4:PGD18 PPZ4:PPZ18 PZV4:PZV18 QJR4:QJR18 QTN4:QTN18 RDJ4:RDJ18 RNF4:RNF18 RXB4:RXB18 SGX4:SGX18 SQT4:SQT18 TAP4:TAP18 TKL4:TKL18 TUH4:TUH18 UED4:UED18 UNZ4:UNZ18 UXV4:UXV18 VHR4:VHR18 VRN4:VRN18 WBJ4:WBJ18 WLF4:WLF18 WVB4:WVB18" xr:uid="{AB61CD93-FE2B-4C68-BF6B-C2E8426F65DC}">
      <formula1>systeem</formula1>
    </dataValidation>
    <dataValidation type="list" allowBlank="1" showInputMessage="1" showErrorMessage="1" sqref="D4:D18 IR4:IR18 SN4:SN18 ACJ4:ACJ18 AMF4:AMF18 AWB4:AWB18 BFX4:BFX18 BPT4:BPT18 BZP4:BZP18 CJL4:CJL18 CTH4:CTH18 DDD4:DDD18 DMZ4:DMZ18 DWV4:DWV18 EGR4:EGR18 EQN4:EQN18 FAJ4:FAJ18 FKF4:FKF18 FUB4:FUB18 GDX4:GDX18 GNT4:GNT18 GXP4:GXP18 HHL4:HHL18 HRH4:HRH18 IBD4:IBD18 IKZ4:IKZ18 IUV4:IUV18 JER4:JER18 JON4:JON18 JYJ4:JYJ18 KIF4:KIF18 KSB4:KSB18 LBX4:LBX18 LLT4:LLT18 LVP4:LVP18 MFL4:MFL18 MPH4:MPH18 MZD4:MZD18 NIZ4:NIZ18 NSV4:NSV18 OCR4:OCR18 OMN4:OMN18 OWJ4:OWJ18 PGF4:PGF18 PQB4:PQB18 PZX4:PZX18 QJT4:QJT18 QTP4:QTP18 RDL4:RDL18 RNH4:RNH18 RXD4:RXD18 SGZ4:SGZ18 SQV4:SQV18 TAR4:TAR18 TKN4:TKN18 TUJ4:TUJ18 UEF4:UEF18 UOB4:UOB18 UXX4:UXX18 VHT4:VHT18 VRP4:VRP18 WBL4:WBL18 WLH4:WLH18 WVD4:WVD18" xr:uid="{F10D5413-BB51-4CA9-8CA7-9F9BB4AEBF8C}">
      <formula1>pinnatootlus</formula1>
    </dataValidation>
    <dataValidation type="list" allowBlank="1" showInputMessage="1" showErrorMessage="1" sqref="IY4:JA18 SU4:SW18 ACQ4:ACS18 AMM4:AMO18 AWI4:AWK18 BGE4:BGG18 BQA4:BQC18 BZW4:BZY18 CJS4:CJU18 CTO4:CTQ18 DDK4:DDM18 DNG4:DNI18 DXC4:DXE18 EGY4:EHA18 EQU4:EQW18 FAQ4:FAS18 FKM4:FKO18 FUI4:FUK18 GEE4:GEG18 GOA4:GOC18 GXW4:GXY18 HHS4:HHU18 HRO4:HRQ18 IBK4:IBM18 ILG4:ILI18 IVC4:IVE18 JEY4:JFA18 JOU4:JOW18 JYQ4:JYS18 KIM4:KIO18 KSI4:KSK18 LCE4:LCG18 LMA4:LMC18 LVW4:LVY18 MFS4:MFU18 MPO4:MPQ18 MZK4:MZM18 NJG4:NJI18 NTC4:NTE18 OCY4:ODA18 OMU4:OMW18 OWQ4:OWS18 PGM4:PGO18 PQI4:PQK18 QAE4:QAG18 QKA4:QKC18 QTW4:QTY18 RDS4:RDU18 RNO4:RNQ18 RXK4:RXM18 SHG4:SHI18 SRC4:SRE18 TAY4:TBA18 TKU4:TKW18 TUQ4:TUS18 UEM4:UEO18 UOI4:UOK18 UYE4:UYG18 VIA4:VIC18 VRW4:VRY18 WBS4:WBU18 WLO4:WLQ18 WVK4:WVM18" xr:uid="{6C11D3A4-481F-405F-A183-A92C67DAF6D0}">
      <formula1>L_nimi</formula1>
    </dataValidation>
    <dataValidation allowBlank="1" showInputMessage="1" showErrorMessage="1" prompt="Siin ei tohi midagi teha._x000a_Mine mujale." sqref="K1:AU18 JG1:KQ18 TC1:UM18 ACY1:AEI18 AMU1:AOE18 AWQ1:AYA18 BGM1:BHW18 BQI1:BRS18 CAE1:CBO18 CKA1:CLK18 CTW1:CVG18 DDS1:DFC18 DNO1:DOY18 DXK1:DYU18 EHG1:EIQ18 ERC1:ESM18 FAY1:FCI18 FKU1:FME18 FUQ1:FWA18 GEM1:GFW18 GOI1:GPS18 GYE1:GZO18 HIA1:HJK18 HRW1:HTG18 IBS1:IDC18 ILO1:IMY18 IVK1:IWU18 JFG1:JGQ18 JPC1:JQM18 JYY1:KAI18 KIU1:KKE18 KSQ1:KUA18 LCM1:LDW18 LMI1:LNS18 LWE1:LXO18 MGA1:MHK18 MPW1:MRG18 MZS1:NBC18 NJO1:NKY18 NTK1:NUU18 ODG1:OEQ18 ONC1:OOM18 OWY1:OYI18 PGU1:PIE18 PQQ1:PSA18 QAM1:QBW18 QKI1:QLS18 QUE1:QVO18 REA1:RFK18 RNW1:RPG18 RXS1:RZC18 SHO1:SIY18 SRK1:SSU18 TBG1:TCQ18 TLC1:TMM18 TUY1:TWI18 UEU1:UGE18 UOQ1:UQA18 UYM1:UZW18 VII1:VJS18 VSE1:VTO18 WCA1:WDK18 WLW1:WNG18 WVS1:WXC18" xr:uid="{0C2FA22F-821F-43ED-B826-3B2F01CF2E0B}"/>
    <dataValidation type="list" allowBlank="1" showInputMessage="1" showErrorMessage="1" sqref="C4:C18 IQ4:IQ18 SM4:SM18 ACI4:ACI18 AME4:AME18 AWA4:AWA18 BFW4:BFW18 BPS4:BPS18 BZO4:BZO18 CJK4:CJK18 CTG4:CTG18 DDC4:DDC18 DMY4:DMY18 DWU4:DWU18 EGQ4:EGQ18 EQM4:EQM18 FAI4:FAI18 FKE4:FKE18 FUA4:FUA18 GDW4:GDW18 GNS4:GNS18 GXO4:GXO18 HHK4:HHK18 HRG4:HRG18 IBC4:IBC18 IKY4:IKY18 IUU4:IUU18 JEQ4:JEQ18 JOM4:JOM18 JYI4:JYI18 KIE4:KIE18 KSA4:KSA18 LBW4:LBW18 LLS4:LLS18 LVO4:LVO18 MFK4:MFK18 MPG4:MPG18 MZC4:MZC18 NIY4:NIY18 NSU4:NSU18 OCQ4:OCQ18 OMM4:OMM18 OWI4:OWI18 PGE4:PGE18 PQA4:PQA18 PZW4:PZW18 QJS4:QJS18 QTO4:QTO18 RDK4:RDK18 RNG4:RNG18 RXC4:RXC18 SGY4:SGY18 SQU4:SQU18 TAQ4:TAQ18 TKM4:TKM18 TUI4:TUI18 UEE4:UEE18 UOA4:UOA18 UXW4:UXW18 VHS4:VHS18 VRO4:VRO18 WBK4:WBK18 WLG4:WLG18 WVC4:WVC18" xr:uid="{F095EEB5-E470-4791-B844-D01DE30E220A}">
      <formula1>#REF!</formula1>
    </dataValidation>
  </dataValidations>
  <printOptions gridLines="1"/>
  <pageMargins left="0.75" right="0.75" top="1" bottom="1" header="0.5" footer="0.5"/>
  <pageSetup paperSize="9" scale="58" orientation="portrait" r:id="rId1"/>
  <headerFooter alignWithMargins="0">
    <oddFooter>&amp;A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8BAA4-D717-4663-BFFC-3CFBDCFA6A79}">
  <dimension ref="A1"/>
  <sheetViews>
    <sheetView workbookViewId="0"/>
  </sheetViews>
  <sheetFormatPr defaultRowHeight="14.4"/>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9DF18-C53D-48DF-97E0-EB5FDF530542}">
  <dimension ref="A1:A7"/>
  <sheetViews>
    <sheetView zoomScale="133" workbookViewId="0"/>
  </sheetViews>
  <sheetFormatPr defaultRowHeight="14.4"/>
  <sheetData>
    <row r="1" spans="1:1">
      <c r="A1" t="s">
        <v>227</v>
      </c>
    </row>
    <row r="2" spans="1:1">
      <c r="A2" t="s">
        <v>228</v>
      </c>
    </row>
    <row r="3" spans="1:1">
      <c r="A3" t="s">
        <v>229</v>
      </c>
    </row>
    <row r="4" spans="1:1">
      <c r="A4" t="s">
        <v>230</v>
      </c>
    </row>
    <row r="5" spans="1:1">
      <c r="A5" t="s">
        <v>231</v>
      </c>
    </row>
    <row r="7" spans="1:1">
      <c r="A7"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7689B-1BBE-45AF-B6B9-A924D23C3388}">
  <dimension ref="A1"/>
  <sheetViews>
    <sheetView workbookViewId="0"/>
  </sheetViews>
  <sheetFormatPr defaultRowHeight="14.4"/>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8B09-315D-4D5B-99BC-CA2ED1AE0C29}">
  <dimension ref="A1:G7"/>
  <sheetViews>
    <sheetView workbookViewId="0"/>
  </sheetViews>
  <sheetFormatPr defaultRowHeight="14.4"/>
  <cols>
    <col min="1" max="1" width="84.33203125" customWidth="1"/>
  </cols>
  <sheetData>
    <row r="1" spans="1:7" ht="86.4">
      <c r="A1" s="113" t="s">
        <v>282</v>
      </c>
      <c r="B1" s="114"/>
      <c r="C1" s="114"/>
      <c r="D1" s="114"/>
      <c r="E1" s="114"/>
      <c r="F1" s="114"/>
      <c r="G1" s="114"/>
    </row>
    <row r="2" spans="1:7">
      <c r="A2" s="114"/>
      <c r="B2" s="114"/>
      <c r="C2" s="114"/>
      <c r="D2" s="114"/>
      <c r="E2" s="114"/>
      <c r="F2" s="114"/>
      <c r="G2" s="114"/>
    </row>
    <row r="3" spans="1:7" ht="1.8" customHeight="1">
      <c r="A3" s="114"/>
      <c r="B3" s="114"/>
      <c r="C3" s="114"/>
      <c r="D3" s="114"/>
      <c r="E3" s="114"/>
      <c r="F3" s="114"/>
      <c r="G3" s="114"/>
    </row>
    <row r="4" spans="1:7" ht="14.4" hidden="1" customHeight="1">
      <c r="A4" s="114"/>
      <c r="B4" s="114"/>
      <c r="C4" s="114"/>
      <c r="D4" s="114"/>
      <c r="E4" s="114"/>
      <c r="F4" s="114"/>
      <c r="G4" s="114"/>
    </row>
    <row r="5" spans="1:7" ht="14.4" hidden="1" customHeight="1">
      <c r="A5" s="114"/>
      <c r="B5" s="114"/>
      <c r="C5" s="114"/>
      <c r="D5" s="114"/>
      <c r="E5" s="114"/>
      <c r="F5" s="114"/>
      <c r="G5" s="114"/>
    </row>
    <row r="6" spans="1:7" ht="14.4" hidden="1" customHeight="1">
      <c r="A6" s="114"/>
      <c r="B6" s="114"/>
      <c r="C6" s="114"/>
      <c r="D6" s="114"/>
      <c r="E6" s="114"/>
      <c r="F6" s="114"/>
      <c r="G6" s="114"/>
    </row>
    <row r="7" spans="1:7" ht="14.4" hidden="1" customHeight="1">
      <c r="A7" s="114"/>
      <c r="B7" s="114"/>
      <c r="C7" s="114"/>
      <c r="D7" s="114"/>
      <c r="E7" s="114"/>
      <c r="F7" s="114"/>
      <c r="G7" s="114"/>
    </row>
  </sheetData>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CB5D1-304C-4F70-AADB-69D4E8E44955}">
  <dimension ref="A10:A105"/>
  <sheetViews>
    <sheetView workbookViewId="0"/>
  </sheetViews>
  <sheetFormatPr defaultRowHeight="14.4"/>
  <sheetData>
    <row r="10" spans="1:1">
      <c r="A10" t="s">
        <v>281</v>
      </c>
    </row>
    <row r="11" spans="1:1">
      <c r="A11" t="s">
        <v>280</v>
      </c>
    </row>
    <row r="12" spans="1:1">
      <c r="A12" t="s">
        <v>279</v>
      </c>
    </row>
    <row r="14" spans="1:1">
      <c r="A14" t="s">
        <v>278</v>
      </c>
    </row>
    <row r="15" spans="1:1">
      <c r="A15" t="s">
        <v>261</v>
      </c>
    </row>
    <row r="16" spans="1:1">
      <c r="A16" t="s">
        <v>247</v>
      </c>
    </row>
    <row r="17" spans="1:1">
      <c r="A17" t="s">
        <v>246</v>
      </c>
    </row>
    <row r="18" spans="1:1">
      <c r="A18" t="s">
        <v>263</v>
      </c>
    </row>
    <row r="19" spans="1:1">
      <c r="A19" t="s">
        <v>236</v>
      </c>
    </row>
    <row r="21" spans="1:1">
      <c r="A21" t="s">
        <v>277</v>
      </c>
    </row>
    <row r="22" spans="1:1">
      <c r="A22" t="s">
        <v>276</v>
      </c>
    </row>
    <row r="23" spans="1:1">
      <c r="A23" t="s">
        <v>275</v>
      </c>
    </row>
    <row r="24" spans="1:1">
      <c r="A24" t="s">
        <v>274</v>
      </c>
    </row>
    <row r="25" spans="1:1">
      <c r="A25" t="s">
        <v>273</v>
      </c>
    </row>
    <row r="26" spans="1:1">
      <c r="A26" t="s">
        <v>272</v>
      </c>
    </row>
    <row r="27" spans="1:1">
      <c r="A27" t="s">
        <v>271</v>
      </c>
    </row>
    <row r="28" spans="1:1">
      <c r="A28" t="s">
        <v>270</v>
      </c>
    </row>
    <row r="29" spans="1:1">
      <c r="A29" t="s">
        <v>269</v>
      </c>
    </row>
    <row r="31" spans="1:1">
      <c r="A31" t="s">
        <v>235</v>
      </c>
    </row>
    <row r="32" spans="1:1">
      <c r="A32" t="s">
        <v>234</v>
      </c>
    </row>
    <row r="34" spans="1:1">
      <c r="A34" t="s">
        <v>268</v>
      </c>
    </row>
    <row r="35" spans="1:1">
      <c r="A35" t="s">
        <v>261</v>
      </c>
    </row>
    <row r="36" spans="1:1">
      <c r="A36" t="s">
        <v>247</v>
      </c>
    </row>
    <row r="37" spans="1:1">
      <c r="A37" t="s">
        <v>267</v>
      </c>
    </row>
    <row r="38" spans="1:1">
      <c r="A38" t="s">
        <v>266</v>
      </c>
    </row>
    <row r="39" spans="1:1">
      <c r="A39" t="s">
        <v>265</v>
      </c>
    </row>
    <row r="40" spans="1:1">
      <c r="A40" t="s">
        <v>264</v>
      </c>
    </row>
    <row r="41" spans="1:1">
      <c r="A41" t="s">
        <v>263</v>
      </c>
    </row>
    <row r="42" spans="1:1">
      <c r="A42" t="s">
        <v>236</v>
      </c>
    </row>
    <row r="43" spans="1:1">
      <c r="A43" t="s">
        <v>235</v>
      </c>
    </row>
    <row r="44" spans="1:1">
      <c r="A44" t="s">
        <v>234</v>
      </c>
    </row>
    <row r="46" spans="1:1">
      <c r="A46" t="s">
        <v>262</v>
      </c>
    </row>
    <row r="47" spans="1:1">
      <c r="A47" t="s">
        <v>261</v>
      </c>
    </row>
    <row r="49" spans="1:1">
      <c r="A49" t="s">
        <v>247</v>
      </c>
    </row>
    <row r="50" spans="1:1">
      <c r="A50" t="s">
        <v>260</v>
      </c>
    </row>
    <row r="51" spans="1:1">
      <c r="A51" t="s">
        <v>259</v>
      </c>
    </row>
    <row r="52" spans="1:1">
      <c r="A52" t="s">
        <v>238</v>
      </c>
    </row>
    <row r="53" spans="1:1">
      <c r="A53" t="s">
        <v>236</v>
      </c>
    </row>
    <row r="55" spans="1:1">
      <c r="A55" t="s">
        <v>247</v>
      </c>
    </row>
    <row r="56" spans="1:1">
      <c r="A56" t="s">
        <v>258</v>
      </c>
    </row>
    <row r="57" spans="1:1">
      <c r="A57" t="s">
        <v>257</v>
      </c>
    </row>
    <row r="58" spans="1:1">
      <c r="A58" t="s">
        <v>238</v>
      </c>
    </row>
    <row r="59" spans="1:1">
      <c r="A59" t="s">
        <v>236</v>
      </c>
    </row>
    <row r="61" spans="1:1">
      <c r="A61" t="s">
        <v>247</v>
      </c>
    </row>
    <row r="62" spans="1:1">
      <c r="A62" t="s">
        <v>256</v>
      </c>
    </row>
    <row r="63" spans="1:1">
      <c r="A63" t="s">
        <v>255</v>
      </c>
    </row>
    <row r="64" spans="1:1">
      <c r="A64" t="s">
        <v>238</v>
      </c>
    </row>
    <row r="65" spans="1:1">
      <c r="A65" t="s">
        <v>236</v>
      </c>
    </row>
    <row r="67" spans="1:1">
      <c r="A67" t="s">
        <v>247</v>
      </c>
    </row>
    <row r="68" spans="1:1">
      <c r="A68" t="s">
        <v>254</v>
      </c>
    </row>
    <row r="69" spans="1:1">
      <c r="A69" t="s">
        <v>253</v>
      </c>
    </row>
    <row r="70" spans="1:1">
      <c r="A70" t="s">
        <v>238</v>
      </c>
    </row>
    <row r="71" spans="1:1">
      <c r="A71" t="s">
        <v>236</v>
      </c>
    </row>
    <row r="73" spans="1:1">
      <c r="A73" t="s">
        <v>247</v>
      </c>
    </row>
    <row r="74" spans="1:1">
      <c r="A74" t="s">
        <v>252</v>
      </c>
    </row>
    <row r="75" spans="1:1">
      <c r="A75" t="s">
        <v>251</v>
      </c>
    </row>
    <row r="76" spans="1:1">
      <c r="A76" t="s">
        <v>238</v>
      </c>
    </row>
    <row r="77" spans="1:1">
      <c r="A77" t="s">
        <v>236</v>
      </c>
    </row>
    <row r="79" spans="1:1">
      <c r="A79" t="s">
        <v>247</v>
      </c>
    </row>
    <row r="80" spans="1:1">
      <c r="A80" t="s">
        <v>250</v>
      </c>
    </row>
    <row r="81" spans="1:1">
      <c r="A81" t="s">
        <v>249</v>
      </c>
    </row>
    <row r="82" spans="1:1">
      <c r="A82" t="s">
        <v>238</v>
      </c>
    </row>
    <row r="83" spans="1:1">
      <c r="A83" t="s">
        <v>236</v>
      </c>
    </row>
    <row r="85" spans="1:1">
      <c r="A85" t="s">
        <v>248</v>
      </c>
    </row>
    <row r="87" spans="1:1">
      <c r="A87" t="s">
        <v>247</v>
      </c>
    </row>
    <row r="88" spans="1:1">
      <c r="A88" t="s">
        <v>246</v>
      </c>
    </row>
    <row r="89" spans="1:1">
      <c r="A89" t="s">
        <v>245</v>
      </c>
    </row>
    <row r="90" spans="1:1">
      <c r="A90" t="s">
        <v>244</v>
      </c>
    </row>
    <row r="91" spans="1:1">
      <c r="A91" t="s">
        <v>243</v>
      </c>
    </row>
    <row r="92" spans="1:1">
      <c r="A92" t="s">
        <v>236</v>
      </c>
    </row>
    <row r="94" spans="1:1">
      <c r="A94" t="s">
        <v>242</v>
      </c>
    </row>
    <row r="95" spans="1:1">
      <c r="A95" t="s">
        <v>241</v>
      </c>
    </row>
    <row r="96" spans="1:1">
      <c r="A96" t="s">
        <v>240</v>
      </c>
    </row>
    <row r="97" spans="1:1">
      <c r="A97" t="s">
        <v>239</v>
      </c>
    </row>
    <row r="98" spans="1:1">
      <c r="A98" t="s">
        <v>238</v>
      </c>
    </row>
    <row r="99" spans="1:1">
      <c r="A99" t="s">
        <v>237</v>
      </c>
    </row>
    <row r="100" spans="1:1">
      <c r="A100" t="s">
        <v>236</v>
      </c>
    </row>
    <row r="102" spans="1:1">
      <c r="A102" t="s">
        <v>235</v>
      </c>
    </row>
    <row r="103" spans="1:1">
      <c r="A103" t="s">
        <v>234</v>
      </c>
    </row>
    <row r="105" spans="1:1">
      <c r="A105" t="s">
        <v>233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52B54-1390-4228-9200-D44332458627}">
  <dimension ref="A1"/>
  <sheetViews>
    <sheetView workbookViewId="0"/>
  </sheetViews>
  <sheetFormatPr defaultRowHeight="14.4"/>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711C9-80CE-47F7-BDB5-9DC528C10240}">
  <sheetPr>
    <pageSetUpPr autoPageBreaks="0"/>
  </sheetPr>
  <dimension ref="A1:J118"/>
  <sheetViews>
    <sheetView workbookViewId="0">
      <selection activeCell="A2" sqref="A2"/>
    </sheetView>
  </sheetViews>
  <sheetFormatPr defaultColWidth="9.109375" defaultRowHeight="14.4"/>
  <cols>
    <col min="1" max="1" width="27.5546875" style="116" customWidth="1"/>
    <col min="2" max="3" width="12.6640625" style="115" customWidth="1"/>
    <col min="4" max="4" width="15.88671875" style="115" customWidth="1"/>
    <col min="5" max="5" width="13.33203125" style="115" customWidth="1"/>
    <col min="6" max="6" width="18.44140625" style="115" customWidth="1"/>
    <col min="7" max="7" width="11" style="115" customWidth="1"/>
    <col min="8" max="8" width="14.5546875" style="115" customWidth="1"/>
    <col min="9" max="9" width="16.44140625" style="115" customWidth="1"/>
    <col min="10" max="16384" width="9.109375" style="115"/>
  </cols>
  <sheetData>
    <row r="1" spans="1:10" ht="163.19999999999999" customHeight="1">
      <c r="A1" s="130" t="s">
        <v>364</v>
      </c>
      <c r="B1" s="129"/>
      <c r="C1" s="129"/>
      <c r="D1" s="129"/>
      <c r="E1" s="129"/>
      <c r="F1" s="129"/>
      <c r="G1" s="129"/>
      <c r="H1" s="128"/>
    </row>
    <row r="2" spans="1:10">
      <c r="A2" s="115"/>
    </row>
    <row r="3" spans="1:10">
      <c r="A3" s="127" t="s">
        <v>363</v>
      </c>
    </row>
    <row r="4" spans="1:10" ht="28.8">
      <c r="A4" s="115"/>
      <c r="B4" s="115" t="s">
        <v>362</v>
      </c>
      <c r="C4" s="115" t="s">
        <v>348</v>
      </c>
      <c r="D4" s="116" t="s">
        <v>361</v>
      </c>
      <c r="I4" s="126" t="s">
        <v>352</v>
      </c>
    </row>
    <row r="5" spans="1:10">
      <c r="A5" s="124" t="s">
        <v>360</v>
      </c>
      <c r="B5" s="121"/>
      <c r="C5" s="121"/>
      <c r="D5" s="121"/>
      <c r="I5" s="125" t="s">
        <v>359</v>
      </c>
    </row>
    <row r="6" spans="1:10">
      <c r="A6" s="124" t="s">
        <v>358</v>
      </c>
      <c r="B6" s="121"/>
      <c r="C6" s="121"/>
      <c r="D6" s="121"/>
    </row>
    <row r="7" spans="1:10">
      <c r="A7" s="124" t="s">
        <v>357</v>
      </c>
      <c r="B7" s="121"/>
      <c r="C7" s="121"/>
      <c r="D7" s="121"/>
      <c r="I7" s="121" t="s">
        <v>356</v>
      </c>
      <c r="J7" s="123">
        <v>0.1</v>
      </c>
    </row>
    <row r="8" spans="1:10" ht="15" customHeight="1">
      <c r="A8" s="122" t="s">
        <v>355</v>
      </c>
      <c r="B8" s="121"/>
      <c r="C8" s="121"/>
      <c r="D8" s="121"/>
      <c r="I8" s="121" t="s">
        <v>354</v>
      </c>
      <c r="J8" s="121">
        <v>5.4999999999999997E-3</v>
      </c>
    </row>
    <row r="10" spans="1:10" ht="34.5" customHeight="1">
      <c r="A10" s="120" t="s">
        <v>353</v>
      </c>
      <c r="B10" s="120" t="s">
        <v>352</v>
      </c>
      <c r="C10" s="120" t="s">
        <v>351</v>
      </c>
      <c r="D10" s="120" t="s">
        <v>350</v>
      </c>
      <c r="E10" s="120" t="s">
        <v>349</v>
      </c>
      <c r="F10" s="120" t="s">
        <v>128</v>
      </c>
      <c r="G10" s="119" t="s">
        <v>348</v>
      </c>
      <c r="H10" s="119" t="s">
        <v>347</v>
      </c>
      <c r="I10" s="119" t="s">
        <v>346</v>
      </c>
    </row>
    <row r="11" spans="1:10">
      <c r="A11" s="116" t="s">
        <v>343</v>
      </c>
      <c r="B11" s="115" t="s">
        <v>304</v>
      </c>
      <c r="C11" s="118">
        <v>39143</v>
      </c>
      <c r="D11" s="115">
        <v>3</v>
      </c>
      <c r="F11" s="117">
        <v>702</v>
      </c>
    </row>
    <row r="12" spans="1:10">
      <c r="A12" s="116" t="s">
        <v>343</v>
      </c>
      <c r="B12" s="115" t="s">
        <v>345</v>
      </c>
      <c r="C12" s="118">
        <v>39144</v>
      </c>
      <c r="D12" s="115">
        <v>4</v>
      </c>
      <c r="F12" s="117">
        <v>124.56</v>
      </c>
    </row>
    <row r="13" spans="1:10">
      <c r="A13" s="116" t="s">
        <v>343</v>
      </c>
      <c r="B13" s="115" t="s">
        <v>344</v>
      </c>
      <c r="C13" s="118">
        <v>39145</v>
      </c>
      <c r="D13" s="115">
        <v>52</v>
      </c>
      <c r="F13" s="117">
        <v>280.8</v>
      </c>
    </row>
    <row r="14" spans="1:10">
      <c r="A14" s="116" t="s">
        <v>343</v>
      </c>
      <c r="B14" s="115" t="s">
        <v>287</v>
      </c>
      <c r="C14" s="118">
        <v>39146</v>
      </c>
      <c r="D14" s="115">
        <v>7</v>
      </c>
      <c r="F14" s="117">
        <v>1560</v>
      </c>
    </row>
    <row r="15" spans="1:10">
      <c r="A15" s="116" t="s">
        <v>343</v>
      </c>
      <c r="B15" s="115" t="s">
        <v>313</v>
      </c>
      <c r="C15" s="118">
        <v>39206</v>
      </c>
      <c r="D15" s="115">
        <v>6</v>
      </c>
      <c r="F15" s="117">
        <v>592.79999999999995</v>
      </c>
    </row>
    <row r="16" spans="1:10">
      <c r="A16" s="116" t="s">
        <v>343</v>
      </c>
      <c r="B16" s="115" t="s">
        <v>286</v>
      </c>
      <c r="C16" s="118">
        <v>39206</v>
      </c>
      <c r="D16" s="115">
        <v>5</v>
      </c>
      <c r="F16" s="117">
        <v>234.56</v>
      </c>
    </row>
    <row r="17" spans="1:6">
      <c r="A17" s="116" t="s">
        <v>343</v>
      </c>
      <c r="B17" s="115" t="s">
        <v>285</v>
      </c>
      <c r="C17" s="118">
        <v>39206</v>
      </c>
      <c r="D17" s="115">
        <v>7</v>
      </c>
      <c r="F17" s="117">
        <v>453.54</v>
      </c>
    </row>
    <row r="18" spans="1:6">
      <c r="A18" s="116" t="s">
        <v>343</v>
      </c>
      <c r="B18" s="115" t="s">
        <v>283</v>
      </c>
      <c r="C18" s="118">
        <v>39207</v>
      </c>
      <c r="D18" s="115">
        <v>4</v>
      </c>
      <c r="F18" s="117">
        <v>877.5</v>
      </c>
    </row>
    <row r="19" spans="1:6">
      <c r="A19" s="116" t="s">
        <v>343</v>
      </c>
      <c r="B19" s="115" t="s">
        <v>342</v>
      </c>
      <c r="C19" s="118">
        <v>39208</v>
      </c>
      <c r="D19" s="115">
        <v>2</v>
      </c>
      <c r="F19" s="117">
        <v>344</v>
      </c>
    </row>
    <row r="20" spans="1:6">
      <c r="A20" s="116" t="s">
        <v>340</v>
      </c>
      <c r="B20" s="115" t="s">
        <v>341</v>
      </c>
      <c r="C20" s="118">
        <v>39209</v>
      </c>
      <c r="D20" s="115">
        <v>5</v>
      </c>
      <c r="F20" s="117">
        <v>566</v>
      </c>
    </row>
    <row r="21" spans="1:6">
      <c r="A21" s="116" t="s">
        <v>340</v>
      </c>
      <c r="B21" s="115" t="s">
        <v>335</v>
      </c>
      <c r="C21" s="118">
        <v>39210</v>
      </c>
      <c r="D21" s="115">
        <v>4</v>
      </c>
      <c r="F21" s="117">
        <v>22</v>
      </c>
    </row>
    <row r="22" spans="1:6">
      <c r="A22" s="116" t="s">
        <v>340</v>
      </c>
      <c r="B22" s="115" t="s">
        <v>319</v>
      </c>
      <c r="C22" s="118">
        <v>39084</v>
      </c>
      <c r="D22" s="115">
        <v>6</v>
      </c>
      <c r="F22" s="117">
        <v>234</v>
      </c>
    </row>
    <row r="23" spans="1:6">
      <c r="A23" s="116" t="s">
        <v>340</v>
      </c>
      <c r="B23" s="115" t="s">
        <v>300</v>
      </c>
      <c r="C23" s="118">
        <v>39084</v>
      </c>
      <c r="D23" s="115">
        <v>7</v>
      </c>
      <c r="F23" s="117">
        <v>600</v>
      </c>
    </row>
    <row r="24" spans="1:6">
      <c r="A24" s="116" t="s">
        <v>340</v>
      </c>
      <c r="B24" s="115" t="s">
        <v>323</v>
      </c>
      <c r="C24" s="118">
        <v>39084</v>
      </c>
      <c r="D24" s="115">
        <v>3</v>
      </c>
      <c r="F24" s="117">
        <v>654.55999999999995</v>
      </c>
    </row>
    <row r="25" spans="1:6">
      <c r="A25" s="116" t="s">
        <v>338</v>
      </c>
      <c r="B25" s="115" t="s">
        <v>304</v>
      </c>
      <c r="C25" s="118">
        <v>39085</v>
      </c>
      <c r="D25" s="115">
        <v>2</v>
      </c>
      <c r="F25" s="117">
        <v>165.6</v>
      </c>
    </row>
    <row r="26" spans="1:6">
      <c r="A26" s="116" t="s">
        <v>338</v>
      </c>
      <c r="B26" s="115" t="s">
        <v>303</v>
      </c>
      <c r="C26" s="118">
        <v>39086</v>
      </c>
      <c r="D26" s="115">
        <v>5</v>
      </c>
      <c r="F26" s="117">
        <v>920</v>
      </c>
    </row>
    <row r="27" spans="1:6">
      <c r="A27" s="116" t="s">
        <v>338</v>
      </c>
      <c r="B27" s="115" t="s">
        <v>320</v>
      </c>
      <c r="C27" s="118">
        <v>39087</v>
      </c>
      <c r="D27" s="115">
        <v>3</v>
      </c>
      <c r="F27" s="117">
        <v>248.4</v>
      </c>
    </row>
    <row r="28" spans="1:6">
      <c r="A28" s="116" t="s">
        <v>338</v>
      </c>
      <c r="B28" s="115" t="s">
        <v>339</v>
      </c>
      <c r="C28" s="118">
        <v>39088</v>
      </c>
      <c r="D28" s="115">
        <v>6</v>
      </c>
      <c r="F28" s="117">
        <v>674.67</v>
      </c>
    </row>
    <row r="29" spans="1:6">
      <c r="A29" s="116" t="s">
        <v>338</v>
      </c>
      <c r="B29" s="115" t="s">
        <v>316</v>
      </c>
      <c r="C29" s="118">
        <v>39089</v>
      </c>
      <c r="D29" s="115">
        <v>3</v>
      </c>
      <c r="F29" s="117">
        <v>92</v>
      </c>
    </row>
    <row r="30" spans="1:6">
      <c r="A30" s="116" t="s">
        <v>338</v>
      </c>
      <c r="B30" s="115" t="s">
        <v>315</v>
      </c>
      <c r="C30" s="118">
        <v>39090</v>
      </c>
      <c r="D30" s="115">
        <v>5</v>
      </c>
      <c r="F30" s="117">
        <v>515.20000000000005</v>
      </c>
    </row>
    <row r="31" spans="1:6">
      <c r="A31" s="116" t="s">
        <v>338</v>
      </c>
      <c r="B31" s="115" t="s">
        <v>329</v>
      </c>
      <c r="C31" s="118">
        <v>39090</v>
      </c>
      <c r="D31" s="115">
        <v>78</v>
      </c>
      <c r="F31" s="117">
        <v>200</v>
      </c>
    </row>
    <row r="32" spans="1:6">
      <c r="A32" s="116" t="s">
        <v>338</v>
      </c>
      <c r="B32" s="115" t="s">
        <v>288</v>
      </c>
      <c r="C32" s="118">
        <v>39090</v>
      </c>
      <c r="D32" s="115">
        <v>5</v>
      </c>
      <c r="F32" s="117">
        <v>100</v>
      </c>
    </row>
    <row r="33" spans="1:6">
      <c r="A33" s="116" t="s">
        <v>338</v>
      </c>
      <c r="B33" s="115" t="s">
        <v>300</v>
      </c>
      <c r="C33" s="118">
        <v>39146</v>
      </c>
      <c r="D33" s="115">
        <v>3</v>
      </c>
      <c r="F33" s="117">
        <v>342</v>
      </c>
    </row>
    <row r="34" spans="1:6">
      <c r="A34" s="116" t="s">
        <v>338</v>
      </c>
      <c r="B34" s="115" t="s">
        <v>285</v>
      </c>
      <c r="C34" s="118">
        <v>39147</v>
      </c>
      <c r="D34" s="115">
        <v>2</v>
      </c>
      <c r="F34" s="117">
        <v>34.65</v>
      </c>
    </row>
    <row r="35" spans="1:6">
      <c r="A35" s="116" t="s">
        <v>338</v>
      </c>
      <c r="B35" s="115" t="s">
        <v>337</v>
      </c>
      <c r="C35" s="118">
        <v>39148</v>
      </c>
      <c r="D35" s="115">
        <v>4</v>
      </c>
      <c r="F35" s="117">
        <v>36.799999999999997</v>
      </c>
    </row>
    <row r="36" spans="1:6">
      <c r="A36" s="116" t="s">
        <v>333</v>
      </c>
      <c r="B36" s="115" t="s">
        <v>336</v>
      </c>
      <c r="C36" s="118">
        <v>39148</v>
      </c>
      <c r="D36" s="115">
        <v>1</v>
      </c>
      <c r="F36" s="117">
        <v>40.54</v>
      </c>
    </row>
    <row r="37" spans="1:6">
      <c r="A37" s="116" t="s">
        <v>333</v>
      </c>
      <c r="B37" s="115" t="s">
        <v>296</v>
      </c>
      <c r="C37" s="118">
        <v>39148</v>
      </c>
      <c r="D37" s="115">
        <v>2</v>
      </c>
      <c r="F37" s="117">
        <v>354</v>
      </c>
    </row>
    <row r="38" spans="1:6">
      <c r="A38" s="116" t="s">
        <v>333</v>
      </c>
      <c r="B38" s="115" t="s">
        <v>303</v>
      </c>
      <c r="C38" s="118">
        <v>39250</v>
      </c>
      <c r="D38" s="115">
        <v>3</v>
      </c>
      <c r="F38" s="117">
        <v>456.2</v>
      </c>
    </row>
    <row r="39" spans="1:6">
      <c r="A39" s="116" t="s">
        <v>333</v>
      </c>
      <c r="B39" s="115" t="s">
        <v>335</v>
      </c>
      <c r="C39" s="118">
        <v>39251</v>
      </c>
      <c r="D39" s="115">
        <v>32</v>
      </c>
      <c r="F39" s="117">
        <v>564.66</v>
      </c>
    </row>
    <row r="40" spans="1:6">
      <c r="A40" s="116" t="s">
        <v>333</v>
      </c>
      <c r="B40" s="115" t="s">
        <v>334</v>
      </c>
      <c r="C40" s="118">
        <v>39252</v>
      </c>
      <c r="D40" s="115">
        <v>45</v>
      </c>
      <c r="F40" s="117">
        <v>323</v>
      </c>
    </row>
    <row r="41" spans="1:6">
      <c r="A41" s="116" t="s">
        <v>333</v>
      </c>
      <c r="B41" s="115" t="s">
        <v>293</v>
      </c>
      <c r="C41" s="118">
        <v>39252</v>
      </c>
      <c r="D41" s="115">
        <v>43</v>
      </c>
      <c r="F41" s="117">
        <v>346.8</v>
      </c>
    </row>
    <row r="42" spans="1:6">
      <c r="A42" s="116" t="s">
        <v>333</v>
      </c>
      <c r="B42" s="115" t="s">
        <v>292</v>
      </c>
      <c r="C42" s="118">
        <v>39252</v>
      </c>
      <c r="D42" s="115">
        <v>21</v>
      </c>
      <c r="F42" s="117">
        <v>4534.6000000000004</v>
      </c>
    </row>
    <row r="43" spans="1:6">
      <c r="A43" s="116" t="s">
        <v>333</v>
      </c>
      <c r="B43" s="115" t="s">
        <v>291</v>
      </c>
      <c r="C43" s="118">
        <v>39285</v>
      </c>
      <c r="D43" s="115">
        <v>34</v>
      </c>
      <c r="F43" s="117">
        <v>343.58</v>
      </c>
    </row>
    <row r="44" spans="1:6">
      <c r="A44" s="116" t="s">
        <v>333</v>
      </c>
      <c r="B44" s="115" t="s">
        <v>315</v>
      </c>
      <c r="C44" s="118">
        <v>39286</v>
      </c>
      <c r="D44" s="115">
        <v>54</v>
      </c>
      <c r="F44" s="117">
        <v>892.5</v>
      </c>
    </row>
    <row r="45" spans="1:6">
      <c r="A45" s="116" t="s">
        <v>333</v>
      </c>
      <c r="B45" s="115" t="s">
        <v>305</v>
      </c>
      <c r="C45" s="118">
        <v>39282</v>
      </c>
      <c r="D45" s="115">
        <v>65</v>
      </c>
      <c r="F45" s="117">
        <v>564.76</v>
      </c>
    </row>
    <row r="46" spans="1:6">
      <c r="A46" s="116" t="s">
        <v>333</v>
      </c>
      <c r="B46" s="115" t="s">
        <v>288</v>
      </c>
      <c r="C46" s="118">
        <v>39410</v>
      </c>
      <c r="D46" s="115">
        <v>76</v>
      </c>
      <c r="F46" s="117">
        <v>342.85</v>
      </c>
    </row>
    <row r="47" spans="1:6">
      <c r="A47" s="116" t="s">
        <v>333</v>
      </c>
      <c r="B47" s="115" t="s">
        <v>314</v>
      </c>
      <c r="C47" s="118">
        <v>39388</v>
      </c>
      <c r="D47" s="115">
        <v>43</v>
      </c>
      <c r="F47" s="117">
        <v>200.54</v>
      </c>
    </row>
    <row r="48" spans="1:6">
      <c r="A48" s="116" t="s">
        <v>333</v>
      </c>
      <c r="B48" s="115" t="s">
        <v>300</v>
      </c>
      <c r="C48" s="118">
        <v>39206</v>
      </c>
      <c r="D48" s="115">
        <v>6</v>
      </c>
      <c r="F48" s="117">
        <v>2427.6</v>
      </c>
    </row>
    <row r="49" spans="1:6">
      <c r="A49" s="116" t="s">
        <v>333</v>
      </c>
      <c r="B49" s="115" t="s">
        <v>285</v>
      </c>
      <c r="C49" s="118">
        <v>39207</v>
      </c>
      <c r="D49" s="115">
        <v>7</v>
      </c>
      <c r="F49" s="117">
        <v>300</v>
      </c>
    </row>
    <row r="50" spans="1:6">
      <c r="A50" s="116" t="s">
        <v>333</v>
      </c>
      <c r="B50" s="115" t="s">
        <v>307</v>
      </c>
      <c r="C50" s="118">
        <v>39208</v>
      </c>
      <c r="D50" s="115">
        <v>8</v>
      </c>
      <c r="F50" s="117">
        <v>693.6</v>
      </c>
    </row>
    <row r="51" spans="1:6">
      <c r="A51" s="116" t="s">
        <v>333</v>
      </c>
      <c r="B51" s="115" t="s">
        <v>332</v>
      </c>
      <c r="C51" s="118">
        <v>39209</v>
      </c>
      <c r="D51" s="115">
        <v>56</v>
      </c>
      <c r="F51" s="117">
        <v>34</v>
      </c>
    </row>
    <row r="52" spans="1:6">
      <c r="A52" s="116" t="s">
        <v>330</v>
      </c>
      <c r="B52" s="115" t="s">
        <v>303</v>
      </c>
      <c r="C52" s="118">
        <v>39209</v>
      </c>
      <c r="D52" s="115">
        <v>8</v>
      </c>
      <c r="F52" s="117">
        <v>56</v>
      </c>
    </row>
    <row r="53" spans="1:6">
      <c r="A53" s="116" t="s">
        <v>330</v>
      </c>
      <c r="B53" s="115" t="s">
        <v>320</v>
      </c>
      <c r="C53" s="118">
        <v>39209</v>
      </c>
      <c r="D53" s="115">
        <v>9</v>
      </c>
      <c r="F53" s="117">
        <v>935</v>
      </c>
    </row>
    <row r="54" spans="1:6">
      <c r="A54" s="116" t="s">
        <v>330</v>
      </c>
      <c r="B54" s="115" t="s">
        <v>331</v>
      </c>
      <c r="C54" s="118">
        <v>39209</v>
      </c>
      <c r="D54" s="115">
        <v>5</v>
      </c>
      <c r="F54" s="117">
        <v>65</v>
      </c>
    </row>
    <row r="55" spans="1:6">
      <c r="A55" s="116" t="s">
        <v>330</v>
      </c>
      <c r="B55" s="115" t="s">
        <v>318</v>
      </c>
      <c r="C55" s="118">
        <v>39209</v>
      </c>
      <c r="D55" s="115">
        <v>3</v>
      </c>
      <c r="F55" s="117">
        <v>1045</v>
      </c>
    </row>
    <row r="56" spans="1:6">
      <c r="A56" s="116" t="s">
        <v>330</v>
      </c>
      <c r="B56" s="115" t="s">
        <v>329</v>
      </c>
      <c r="C56" s="118">
        <v>39153</v>
      </c>
      <c r="D56" s="115">
        <v>5</v>
      </c>
      <c r="F56" s="117">
        <v>400</v>
      </c>
    </row>
    <row r="57" spans="1:6">
      <c r="A57" s="116" t="s">
        <v>330</v>
      </c>
      <c r="B57" s="115" t="s">
        <v>314</v>
      </c>
      <c r="C57" s="118">
        <v>39154</v>
      </c>
      <c r="D57" s="115">
        <v>7</v>
      </c>
      <c r="F57" s="117">
        <v>564</v>
      </c>
    </row>
    <row r="58" spans="1:6">
      <c r="A58" s="116" t="s">
        <v>330</v>
      </c>
      <c r="B58" s="115" t="s">
        <v>300</v>
      </c>
      <c r="C58" s="118">
        <v>39155</v>
      </c>
      <c r="D58" s="115">
        <v>4</v>
      </c>
      <c r="F58" s="117">
        <v>990</v>
      </c>
    </row>
    <row r="59" spans="1:6">
      <c r="A59" s="116" t="s">
        <v>330</v>
      </c>
      <c r="B59" s="115" t="s">
        <v>310</v>
      </c>
      <c r="C59" s="118">
        <v>39155</v>
      </c>
      <c r="D59" s="115">
        <v>2</v>
      </c>
      <c r="F59" s="117">
        <v>896</v>
      </c>
    </row>
    <row r="60" spans="1:6">
      <c r="A60" s="116" t="s">
        <v>330</v>
      </c>
      <c r="B60" s="115" t="s">
        <v>307</v>
      </c>
      <c r="C60" s="118">
        <v>39155</v>
      </c>
      <c r="D60" s="115">
        <v>4</v>
      </c>
      <c r="F60" s="117">
        <v>90</v>
      </c>
    </row>
    <row r="61" spans="1:6">
      <c r="A61" s="116" t="s">
        <v>328</v>
      </c>
      <c r="B61" s="115" t="s">
        <v>329</v>
      </c>
      <c r="C61" s="118">
        <v>39155</v>
      </c>
      <c r="D61" s="115">
        <v>67</v>
      </c>
      <c r="F61" s="117">
        <v>7766</v>
      </c>
    </row>
    <row r="62" spans="1:6">
      <c r="A62" s="116" t="s">
        <v>328</v>
      </c>
      <c r="B62" s="115" t="s">
        <v>327</v>
      </c>
      <c r="C62" s="118">
        <v>39156</v>
      </c>
      <c r="D62" s="115">
        <v>3</v>
      </c>
      <c r="F62" s="117">
        <v>564</v>
      </c>
    </row>
    <row r="63" spans="1:6">
      <c r="A63" s="116" t="s">
        <v>322</v>
      </c>
      <c r="B63" s="115" t="s">
        <v>296</v>
      </c>
      <c r="C63" s="118">
        <v>39157</v>
      </c>
      <c r="D63" s="115">
        <v>2</v>
      </c>
      <c r="F63" s="117">
        <v>210</v>
      </c>
    </row>
    <row r="64" spans="1:6">
      <c r="A64" s="116" t="s">
        <v>322</v>
      </c>
      <c r="B64" s="115" t="s">
        <v>303</v>
      </c>
      <c r="C64" s="118">
        <v>39157</v>
      </c>
      <c r="D64" s="115">
        <v>34</v>
      </c>
      <c r="F64" s="117">
        <v>345.97</v>
      </c>
    </row>
    <row r="65" spans="1:6">
      <c r="A65" s="116" t="s">
        <v>322</v>
      </c>
      <c r="B65" s="115" t="s">
        <v>326</v>
      </c>
      <c r="C65" s="118">
        <v>39157</v>
      </c>
      <c r="D65" s="115">
        <v>6</v>
      </c>
      <c r="F65" s="117">
        <v>453.76</v>
      </c>
    </row>
    <row r="66" spans="1:6">
      <c r="A66" s="116" t="s">
        <v>322</v>
      </c>
      <c r="B66" s="115" t="s">
        <v>293</v>
      </c>
      <c r="C66" s="118">
        <v>39158</v>
      </c>
      <c r="D66" s="115">
        <v>4</v>
      </c>
      <c r="F66" s="117">
        <v>546.87</v>
      </c>
    </row>
    <row r="67" spans="1:6">
      <c r="A67" s="116" t="s">
        <v>322</v>
      </c>
      <c r="B67" s="115" t="s">
        <v>289</v>
      </c>
      <c r="C67" s="118">
        <v>39159</v>
      </c>
      <c r="D67" s="115">
        <v>32</v>
      </c>
      <c r="F67" s="117">
        <v>65.760000000000005</v>
      </c>
    </row>
    <row r="68" spans="1:6">
      <c r="A68" s="116" t="s">
        <v>322</v>
      </c>
      <c r="B68" s="115" t="s">
        <v>325</v>
      </c>
      <c r="C68" s="118">
        <v>39159</v>
      </c>
      <c r="D68" s="115">
        <v>5</v>
      </c>
      <c r="F68" s="117">
        <v>42</v>
      </c>
    </row>
    <row r="69" spans="1:6">
      <c r="A69" s="116" t="s">
        <v>322</v>
      </c>
      <c r="B69" s="115" t="s">
        <v>301</v>
      </c>
      <c r="C69" s="118">
        <v>39159</v>
      </c>
      <c r="D69" s="115">
        <v>3</v>
      </c>
      <c r="F69" s="117">
        <v>543</v>
      </c>
    </row>
    <row r="70" spans="1:6">
      <c r="A70" s="116" t="s">
        <v>322</v>
      </c>
      <c r="B70" s="115" t="s">
        <v>286</v>
      </c>
      <c r="C70" s="118">
        <v>39160</v>
      </c>
      <c r="D70" s="115">
        <v>4</v>
      </c>
      <c r="F70" s="117">
        <v>456</v>
      </c>
    </row>
    <row r="71" spans="1:6">
      <c r="A71" s="116" t="s">
        <v>322</v>
      </c>
      <c r="B71" s="115" t="s">
        <v>324</v>
      </c>
      <c r="C71" s="118">
        <v>39160</v>
      </c>
      <c r="D71" s="115">
        <v>21</v>
      </c>
      <c r="F71" s="117">
        <v>786</v>
      </c>
    </row>
    <row r="72" spans="1:6">
      <c r="A72" s="116" t="s">
        <v>322</v>
      </c>
      <c r="B72" s="115" t="s">
        <v>312</v>
      </c>
      <c r="C72" s="118">
        <v>39160</v>
      </c>
      <c r="D72" s="115">
        <v>2</v>
      </c>
      <c r="F72" s="117">
        <v>43</v>
      </c>
    </row>
    <row r="73" spans="1:6">
      <c r="A73" s="116" t="s">
        <v>322</v>
      </c>
      <c r="B73" s="115" t="s">
        <v>323</v>
      </c>
      <c r="C73" s="118">
        <v>39376</v>
      </c>
      <c r="D73" s="115">
        <v>22</v>
      </c>
      <c r="F73" s="117">
        <v>24</v>
      </c>
    </row>
    <row r="74" spans="1:6">
      <c r="A74" s="116" t="s">
        <v>322</v>
      </c>
      <c r="B74" s="115" t="s">
        <v>321</v>
      </c>
      <c r="C74" s="118">
        <v>39377</v>
      </c>
      <c r="D74" s="115">
        <v>33</v>
      </c>
      <c r="F74" s="117">
        <v>25</v>
      </c>
    </row>
    <row r="75" spans="1:6">
      <c r="A75" s="116" t="s">
        <v>308</v>
      </c>
      <c r="B75" s="115" t="s">
        <v>296</v>
      </c>
      <c r="C75" s="118">
        <v>39378</v>
      </c>
      <c r="D75" s="115">
        <v>22</v>
      </c>
      <c r="F75" s="117">
        <v>765</v>
      </c>
    </row>
    <row r="76" spans="1:6">
      <c r="A76" s="116" t="s">
        <v>308</v>
      </c>
      <c r="B76" s="115" t="s">
        <v>295</v>
      </c>
      <c r="C76" s="118">
        <v>39379</v>
      </c>
      <c r="D76" s="115">
        <v>1</v>
      </c>
      <c r="F76" s="117">
        <v>593.75</v>
      </c>
    </row>
    <row r="77" spans="1:6">
      <c r="A77" s="116" t="s">
        <v>308</v>
      </c>
      <c r="B77" s="115" t="s">
        <v>320</v>
      </c>
      <c r="C77" s="118">
        <v>39379</v>
      </c>
      <c r="D77" s="115">
        <v>11</v>
      </c>
      <c r="F77" s="117">
        <v>4</v>
      </c>
    </row>
    <row r="78" spans="1:6">
      <c r="A78" s="116" t="s">
        <v>308</v>
      </c>
      <c r="B78" s="115" t="s">
        <v>294</v>
      </c>
      <c r="C78" s="118">
        <v>39379</v>
      </c>
      <c r="D78" s="115">
        <v>2</v>
      </c>
      <c r="F78" s="117">
        <v>32.799999999999997</v>
      </c>
    </row>
    <row r="79" spans="1:6">
      <c r="A79" s="116" t="s">
        <v>308</v>
      </c>
      <c r="B79" s="115" t="s">
        <v>319</v>
      </c>
      <c r="C79" s="118">
        <v>39379</v>
      </c>
      <c r="D79" s="115">
        <v>12</v>
      </c>
      <c r="F79" s="117">
        <v>3423.76</v>
      </c>
    </row>
    <row r="80" spans="1:6">
      <c r="A80" s="116" t="s">
        <v>308</v>
      </c>
      <c r="B80" s="115" t="s">
        <v>318</v>
      </c>
      <c r="C80" s="118">
        <v>39351</v>
      </c>
      <c r="D80" s="115">
        <v>13</v>
      </c>
      <c r="F80" s="117">
        <v>54</v>
      </c>
    </row>
    <row r="81" spans="1:6">
      <c r="A81" s="116" t="s">
        <v>308</v>
      </c>
      <c r="B81" s="115" t="s">
        <v>317</v>
      </c>
      <c r="C81" s="118">
        <v>39352</v>
      </c>
      <c r="D81" s="115">
        <v>12</v>
      </c>
      <c r="F81" s="117">
        <v>65</v>
      </c>
    </row>
    <row r="82" spans="1:6">
      <c r="A82" s="116" t="s">
        <v>308</v>
      </c>
      <c r="B82" s="115" t="s">
        <v>316</v>
      </c>
      <c r="C82" s="118">
        <v>39353</v>
      </c>
      <c r="D82" s="115">
        <v>12</v>
      </c>
      <c r="F82" s="117">
        <v>32</v>
      </c>
    </row>
    <row r="83" spans="1:6">
      <c r="A83" s="116" t="s">
        <v>308</v>
      </c>
      <c r="B83" s="115" t="s">
        <v>290</v>
      </c>
      <c r="C83" s="118">
        <v>39353</v>
      </c>
      <c r="D83" s="115">
        <v>13</v>
      </c>
      <c r="F83" s="117">
        <v>600</v>
      </c>
    </row>
    <row r="84" spans="1:6">
      <c r="A84" s="116" t="s">
        <v>308</v>
      </c>
      <c r="B84" s="115" t="s">
        <v>315</v>
      </c>
      <c r="C84" s="118">
        <v>39353</v>
      </c>
      <c r="D84" s="115">
        <v>14</v>
      </c>
      <c r="F84" s="117">
        <v>250</v>
      </c>
    </row>
    <row r="85" spans="1:6">
      <c r="A85" s="116" t="s">
        <v>308</v>
      </c>
      <c r="B85" s="115" t="s">
        <v>301</v>
      </c>
      <c r="C85" s="118">
        <v>39354</v>
      </c>
      <c r="D85" s="115">
        <v>1</v>
      </c>
      <c r="F85" s="117">
        <v>467</v>
      </c>
    </row>
    <row r="86" spans="1:6">
      <c r="A86" s="116" t="s">
        <v>308</v>
      </c>
      <c r="B86" s="115" t="s">
        <v>287</v>
      </c>
      <c r="C86" s="118">
        <v>39355</v>
      </c>
      <c r="D86" s="115">
        <v>4</v>
      </c>
      <c r="F86" s="117">
        <v>889</v>
      </c>
    </row>
    <row r="87" spans="1:6">
      <c r="A87" s="116" t="s">
        <v>308</v>
      </c>
      <c r="B87" s="115" t="s">
        <v>314</v>
      </c>
      <c r="C87" s="118">
        <v>39355</v>
      </c>
      <c r="D87" s="115">
        <v>15</v>
      </c>
      <c r="F87" s="117">
        <v>432</v>
      </c>
    </row>
    <row r="88" spans="1:6">
      <c r="A88" s="116" t="s">
        <v>308</v>
      </c>
      <c r="B88" s="115" t="s">
        <v>300</v>
      </c>
      <c r="C88" s="118">
        <v>39355</v>
      </c>
      <c r="D88" s="115">
        <v>43</v>
      </c>
      <c r="F88" s="117">
        <v>584.37</v>
      </c>
    </row>
    <row r="89" spans="1:6">
      <c r="A89" s="116" t="s">
        <v>308</v>
      </c>
      <c r="B89" s="115" t="s">
        <v>313</v>
      </c>
      <c r="C89" s="118">
        <v>39356</v>
      </c>
      <c r="D89" s="115">
        <v>2</v>
      </c>
      <c r="F89" s="117">
        <v>421.25</v>
      </c>
    </row>
    <row r="90" spans="1:6">
      <c r="A90" s="116" t="s">
        <v>308</v>
      </c>
      <c r="B90" s="115" t="s">
        <v>312</v>
      </c>
      <c r="C90" s="118">
        <v>39356</v>
      </c>
      <c r="D90" s="115">
        <v>4</v>
      </c>
      <c r="F90" s="117">
        <v>375</v>
      </c>
    </row>
    <row r="91" spans="1:6">
      <c r="A91" s="116" t="s">
        <v>308</v>
      </c>
      <c r="B91" s="115" t="s">
        <v>285</v>
      </c>
      <c r="C91" s="118">
        <v>39357</v>
      </c>
      <c r="D91" s="115">
        <v>5</v>
      </c>
      <c r="F91" s="117">
        <v>332</v>
      </c>
    </row>
    <row r="92" spans="1:6">
      <c r="A92" s="116" t="s">
        <v>308</v>
      </c>
      <c r="B92" s="115" t="s">
        <v>311</v>
      </c>
      <c r="C92" s="118">
        <v>39358</v>
      </c>
      <c r="D92" s="115">
        <v>67</v>
      </c>
      <c r="F92" s="117">
        <v>250</v>
      </c>
    </row>
    <row r="93" spans="1:6">
      <c r="A93" s="116" t="s">
        <v>308</v>
      </c>
      <c r="B93" s="115" t="s">
        <v>310</v>
      </c>
      <c r="C93" s="118">
        <v>39358</v>
      </c>
      <c r="D93" s="115">
        <v>4</v>
      </c>
      <c r="F93" s="117">
        <v>190</v>
      </c>
    </row>
    <row r="94" spans="1:6">
      <c r="A94" s="116" t="s">
        <v>308</v>
      </c>
      <c r="B94" s="115" t="s">
        <v>309</v>
      </c>
      <c r="C94" s="118">
        <v>39358</v>
      </c>
      <c r="D94" s="115">
        <v>3</v>
      </c>
      <c r="F94" s="117">
        <v>333</v>
      </c>
    </row>
    <row r="95" spans="1:6">
      <c r="A95" s="116" t="s">
        <v>308</v>
      </c>
      <c r="B95" s="115" t="s">
        <v>307</v>
      </c>
      <c r="C95" s="118">
        <v>39299</v>
      </c>
      <c r="D95" s="115">
        <v>5</v>
      </c>
      <c r="F95" s="117">
        <v>375</v>
      </c>
    </row>
    <row r="96" spans="1:6">
      <c r="A96" s="116" t="s">
        <v>306</v>
      </c>
      <c r="B96" s="115" t="s">
        <v>291</v>
      </c>
      <c r="C96" s="118">
        <v>39299</v>
      </c>
      <c r="D96" s="115">
        <v>7</v>
      </c>
      <c r="F96" s="117">
        <v>564.78</v>
      </c>
    </row>
    <row r="97" spans="1:6">
      <c r="A97" s="116" t="s">
        <v>306</v>
      </c>
      <c r="B97" s="115" t="s">
        <v>305</v>
      </c>
      <c r="C97" s="118">
        <v>39299</v>
      </c>
      <c r="D97" s="115">
        <v>8</v>
      </c>
      <c r="F97" s="117">
        <v>543.89</v>
      </c>
    </row>
    <row r="98" spans="1:6">
      <c r="A98" s="116" t="s">
        <v>298</v>
      </c>
      <c r="B98" s="115" t="s">
        <v>304</v>
      </c>
      <c r="C98" s="118">
        <v>39300</v>
      </c>
      <c r="D98" s="115">
        <v>6</v>
      </c>
      <c r="F98" s="117">
        <v>586.5</v>
      </c>
    </row>
    <row r="99" spans="1:6">
      <c r="A99" s="116" t="s">
        <v>298</v>
      </c>
      <c r="B99" s="115" t="s">
        <v>303</v>
      </c>
      <c r="C99" s="118">
        <v>39301</v>
      </c>
      <c r="D99" s="115">
        <v>6</v>
      </c>
      <c r="F99" s="117">
        <v>2760</v>
      </c>
    </row>
    <row r="100" spans="1:6">
      <c r="A100" s="116" t="s">
        <v>298</v>
      </c>
      <c r="B100" s="115" t="s">
        <v>302</v>
      </c>
      <c r="C100" s="118">
        <v>39302</v>
      </c>
      <c r="D100" s="115">
        <v>4</v>
      </c>
      <c r="F100" s="117">
        <v>654.89</v>
      </c>
    </row>
    <row r="101" spans="1:6">
      <c r="A101" s="116" t="s">
        <v>298</v>
      </c>
      <c r="B101" s="115" t="s">
        <v>301</v>
      </c>
      <c r="C101" s="118">
        <v>39303</v>
      </c>
      <c r="D101" s="115">
        <v>3</v>
      </c>
      <c r="F101" s="117">
        <v>43</v>
      </c>
    </row>
    <row r="102" spans="1:6">
      <c r="A102" s="116" t="s">
        <v>298</v>
      </c>
      <c r="B102" s="115" t="s">
        <v>287</v>
      </c>
      <c r="C102" s="118">
        <v>39303</v>
      </c>
      <c r="D102" s="115">
        <v>2</v>
      </c>
      <c r="F102" s="117">
        <v>1150</v>
      </c>
    </row>
    <row r="103" spans="1:6">
      <c r="A103" s="116" t="s">
        <v>298</v>
      </c>
      <c r="B103" s="115" t="s">
        <v>300</v>
      </c>
      <c r="C103" s="118">
        <v>39303</v>
      </c>
      <c r="D103" s="115">
        <v>5</v>
      </c>
      <c r="F103" s="117">
        <v>42</v>
      </c>
    </row>
    <row r="104" spans="1:6">
      <c r="A104" s="116" t="s">
        <v>298</v>
      </c>
      <c r="B104" s="115" t="s">
        <v>299</v>
      </c>
      <c r="C104" s="118">
        <v>39304</v>
      </c>
      <c r="D104" s="115">
        <v>7</v>
      </c>
      <c r="F104" s="117">
        <v>432</v>
      </c>
    </row>
    <row r="105" spans="1:6">
      <c r="A105" s="116" t="s">
        <v>298</v>
      </c>
      <c r="B105" s="115" t="s">
        <v>297</v>
      </c>
      <c r="C105" s="118">
        <v>39305</v>
      </c>
      <c r="D105" s="115">
        <v>8</v>
      </c>
      <c r="F105" s="117">
        <v>12</v>
      </c>
    </row>
    <row r="106" spans="1:6" ht="28.8">
      <c r="A106" s="116" t="s">
        <v>284</v>
      </c>
      <c r="B106" s="115" t="s">
        <v>296</v>
      </c>
      <c r="C106" s="118">
        <v>39092</v>
      </c>
      <c r="D106" s="115">
        <v>9</v>
      </c>
      <c r="F106" s="117">
        <v>657</v>
      </c>
    </row>
    <row r="107" spans="1:6" ht="28.8">
      <c r="A107" s="116" t="s">
        <v>284</v>
      </c>
      <c r="B107" s="115" t="s">
        <v>295</v>
      </c>
      <c r="C107" s="118">
        <v>39093</v>
      </c>
      <c r="D107" s="115">
        <v>7</v>
      </c>
      <c r="F107" s="117">
        <v>110.01</v>
      </c>
    </row>
    <row r="108" spans="1:6" ht="28.8">
      <c r="A108" s="116" t="s">
        <v>284</v>
      </c>
      <c r="B108" s="115" t="s">
        <v>294</v>
      </c>
      <c r="C108" s="118">
        <v>39094</v>
      </c>
      <c r="D108" s="115">
        <v>6</v>
      </c>
      <c r="F108" s="117">
        <v>96.5</v>
      </c>
    </row>
    <row r="109" spans="1:6" ht="28.8">
      <c r="A109" s="116" t="s">
        <v>284</v>
      </c>
      <c r="B109" s="115" t="s">
        <v>293</v>
      </c>
      <c r="C109" s="118">
        <v>39094</v>
      </c>
      <c r="D109" s="115">
        <v>5</v>
      </c>
      <c r="F109" s="117">
        <v>1000</v>
      </c>
    </row>
    <row r="110" spans="1:6" ht="28.8">
      <c r="A110" s="116" t="s">
        <v>284</v>
      </c>
      <c r="B110" s="115" t="s">
        <v>292</v>
      </c>
      <c r="C110" s="118">
        <v>39094</v>
      </c>
      <c r="D110" s="115">
        <v>43</v>
      </c>
      <c r="F110" s="117">
        <v>655</v>
      </c>
    </row>
    <row r="111" spans="1:6" ht="28.8">
      <c r="A111" s="116" t="s">
        <v>284</v>
      </c>
      <c r="B111" s="115" t="s">
        <v>291</v>
      </c>
      <c r="C111" s="118">
        <v>39095</v>
      </c>
      <c r="D111" s="115">
        <v>5</v>
      </c>
      <c r="F111" s="117">
        <v>453</v>
      </c>
    </row>
    <row r="112" spans="1:6" ht="28.8">
      <c r="A112" s="116" t="s">
        <v>284</v>
      </c>
      <c r="B112" s="115" t="s">
        <v>290</v>
      </c>
      <c r="C112" s="118">
        <v>39096</v>
      </c>
      <c r="D112" s="115">
        <v>10</v>
      </c>
      <c r="F112" s="117">
        <v>694.8</v>
      </c>
    </row>
    <row r="113" spans="1:6" ht="28.8">
      <c r="A113" s="116" t="s">
        <v>284</v>
      </c>
      <c r="B113" s="115" t="s">
        <v>289</v>
      </c>
      <c r="C113" s="118">
        <v>39136</v>
      </c>
      <c r="D113" s="115">
        <v>9</v>
      </c>
      <c r="F113" s="117">
        <v>154</v>
      </c>
    </row>
    <row r="114" spans="1:6" ht="28.8">
      <c r="A114" s="116" t="s">
        <v>284</v>
      </c>
      <c r="B114" s="115" t="s">
        <v>288</v>
      </c>
      <c r="C114" s="118">
        <v>39116</v>
      </c>
      <c r="D114" s="115">
        <v>8</v>
      </c>
      <c r="F114" s="117">
        <v>82.51</v>
      </c>
    </row>
    <row r="115" spans="1:6" ht="28.8">
      <c r="A115" s="116" t="s">
        <v>284</v>
      </c>
      <c r="B115" s="115" t="s">
        <v>287</v>
      </c>
      <c r="C115" s="118">
        <v>39176</v>
      </c>
      <c r="D115" s="115">
        <v>6</v>
      </c>
      <c r="F115" s="117">
        <v>56.87</v>
      </c>
    </row>
    <row r="116" spans="1:6" ht="28.8">
      <c r="A116" s="116" t="s">
        <v>284</v>
      </c>
      <c r="B116" s="115" t="s">
        <v>286</v>
      </c>
      <c r="C116" s="118">
        <v>39242</v>
      </c>
      <c r="D116" s="115">
        <v>3</v>
      </c>
      <c r="F116" s="117">
        <v>45.89</v>
      </c>
    </row>
    <row r="117" spans="1:6" ht="28.8">
      <c r="A117" s="116" t="s">
        <v>284</v>
      </c>
      <c r="B117" s="115" t="s">
        <v>285</v>
      </c>
      <c r="C117" s="118">
        <v>39105</v>
      </c>
      <c r="D117" s="115">
        <v>5</v>
      </c>
      <c r="F117" s="117">
        <v>674.89</v>
      </c>
    </row>
    <row r="118" spans="1:6" ht="28.8">
      <c r="A118" s="116" t="s">
        <v>284</v>
      </c>
      <c r="B118" s="115" t="s">
        <v>283</v>
      </c>
      <c r="C118" s="118">
        <v>39085</v>
      </c>
      <c r="D118" s="115">
        <v>7</v>
      </c>
      <c r="F118" s="117">
        <v>52.11</v>
      </c>
    </row>
  </sheetData>
  <mergeCells count="1">
    <mergeCell ref="A1:H1"/>
  </mergeCells>
  <printOptions gridLines="1"/>
  <pageMargins left="0.35" right="0.35" top="0.75" bottom="0.75" header="0.25" footer="0.25"/>
  <pageSetup orientation="portrait" horizont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563A7-60CA-47E5-842A-07C380842952}">
  <dimension ref="A1"/>
  <sheetViews>
    <sheetView workbookViewId="0"/>
  </sheetViews>
  <sheetFormatPr defaultRowHeight="14.4"/>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6EB1E-62D1-4718-9F70-C596BBBBC513}">
  <dimension ref="A1:K306"/>
  <sheetViews>
    <sheetView workbookViewId="0"/>
  </sheetViews>
  <sheetFormatPr defaultColWidth="9.109375" defaultRowHeight="14.4" outlineLevelRow="1"/>
  <cols>
    <col min="1" max="1" width="9.88671875" customWidth="1"/>
    <col min="2" max="2" width="13.5546875" customWidth="1"/>
    <col min="3" max="3" width="9.88671875" customWidth="1"/>
    <col min="4" max="4" width="39.5546875" customWidth="1"/>
    <col min="5" max="5" width="10.33203125" customWidth="1"/>
    <col min="6" max="6" width="9.6640625" style="16" bestFit="1" customWidth="1"/>
    <col min="7" max="7" width="9.6640625" style="16" customWidth="1"/>
    <col min="8" max="8" width="9.6640625" style="16" bestFit="1" customWidth="1"/>
    <col min="9" max="10" width="9.109375" style="60"/>
    <col min="11" max="11" width="9.109375" style="38"/>
    <col min="12" max="16384" width="9.109375" style="60"/>
  </cols>
  <sheetData>
    <row r="1" spans="1:11" s="58" customFormat="1" ht="13.2" outlineLevel="1">
      <c r="A1" s="1"/>
      <c r="B1" s="1"/>
      <c r="C1" s="1"/>
      <c r="D1" s="1"/>
      <c r="E1" s="1"/>
      <c r="F1" s="3"/>
      <c r="G1" s="3"/>
      <c r="H1" s="3"/>
      <c r="K1" s="36"/>
    </row>
    <row r="2" spans="1:11" s="59" customFormat="1" ht="13.2" outlineLevel="1">
      <c r="A2" s="9" t="s">
        <v>9</v>
      </c>
      <c r="B2" s="10" t="s">
        <v>10</v>
      </c>
      <c r="C2" s="10" t="s">
        <v>0</v>
      </c>
      <c r="D2" s="9" t="s">
        <v>11</v>
      </c>
      <c r="E2" s="9" t="s">
        <v>12</v>
      </c>
      <c r="F2" s="9" t="s">
        <v>6</v>
      </c>
      <c r="G2" s="9" t="s">
        <v>7</v>
      </c>
      <c r="H2" s="9" t="s">
        <v>8</v>
      </c>
      <c r="K2" s="37" t="s">
        <v>127</v>
      </c>
    </row>
    <row r="3" spans="1:11">
      <c r="A3" s="12">
        <v>1</v>
      </c>
      <c r="B3" s="12" t="str">
        <f t="shared" ref="B3:B66" si="0">C3&amp;A3</f>
        <v>R651</v>
      </c>
      <c r="C3" s="12" t="s">
        <v>13</v>
      </c>
      <c r="D3" s="12" t="s">
        <v>14</v>
      </c>
      <c r="E3" s="13" t="s">
        <v>15</v>
      </c>
      <c r="F3" s="14">
        <v>5025</v>
      </c>
      <c r="G3" s="14">
        <v>4719</v>
      </c>
      <c r="H3" s="14">
        <v>4735</v>
      </c>
      <c r="K3" s="35" t="s">
        <v>13</v>
      </c>
    </row>
    <row r="4" spans="1:11" outlineLevel="1">
      <c r="A4">
        <v>2</v>
      </c>
      <c r="B4" t="str">
        <f t="shared" si="0"/>
        <v>R652</v>
      </c>
      <c r="C4" t="s">
        <v>13</v>
      </c>
      <c r="D4" s="15" t="s">
        <v>16</v>
      </c>
      <c r="E4" s="13" t="s">
        <v>15</v>
      </c>
      <c r="F4" s="16">
        <v>103</v>
      </c>
      <c r="G4" s="16">
        <v>95</v>
      </c>
      <c r="H4" s="16">
        <v>107</v>
      </c>
      <c r="K4" s="35" t="s">
        <v>53</v>
      </c>
    </row>
    <row r="5" spans="1:11" outlineLevel="1">
      <c r="A5">
        <v>3</v>
      </c>
      <c r="B5" t="str">
        <f t="shared" si="0"/>
        <v>R653</v>
      </c>
      <c r="C5" t="s">
        <v>13</v>
      </c>
      <c r="D5" s="15" t="s">
        <v>17</v>
      </c>
      <c r="E5" s="13" t="s">
        <v>15</v>
      </c>
      <c r="F5" s="16">
        <v>130</v>
      </c>
      <c r="G5" s="16">
        <v>122</v>
      </c>
      <c r="H5" s="16">
        <v>123</v>
      </c>
      <c r="K5" s="35" t="s">
        <v>60</v>
      </c>
    </row>
    <row r="6" spans="1:11" s="61" customFormat="1" outlineLevel="1">
      <c r="A6">
        <v>4</v>
      </c>
      <c r="B6" t="str">
        <f t="shared" si="0"/>
        <v>R654</v>
      </c>
      <c r="C6" t="s">
        <v>13</v>
      </c>
      <c r="D6" s="17" t="s">
        <v>18</v>
      </c>
      <c r="E6" s="13" t="s">
        <v>15</v>
      </c>
      <c r="F6" s="18">
        <v>5633</v>
      </c>
      <c r="G6" s="18">
        <v>5300</v>
      </c>
      <c r="H6" s="18">
        <v>5201</v>
      </c>
      <c r="K6" s="35" t="s">
        <v>63</v>
      </c>
    </row>
    <row r="7" spans="1:11" s="61" customFormat="1" outlineLevel="1">
      <c r="A7">
        <v>5</v>
      </c>
      <c r="B7" t="str">
        <f t="shared" si="0"/>
        <v>R655</v>
      </c>
      <c r="C7" t="s">
        <v>13</v>
      </c>
      <c r="D7" s="19" t="s">
        <v>19</v>
      </c>
      <c r="E7" s="13" t="s">
        <v>15</v>
      </c>
      <c r="F7" s="18">
        <v>119</v>
      </c>
      <c r="G7" s="18">
        <v>108</v>
      </c>
      <c r="H7" s="18">
        <v>116</v>
      </c>
      <c r="K7" s="35" t="s">
        <v>78</v>
      </c>
    </row>
    <row r="8" spans="1:11" s="61" customFormat="1" outlineLevel="1">
      <c r="A8">
        <v>6</v>
      </c>
      <c r="B8" t="str">
        <f t="shared" si="0"/>
        <v>R656</v>
      </c>
      <c r="C8" t="s">
        <v>13</v>
      </c>
      <c r="D8" s="19" t="s">
        <v>20</v>
      </c>
      <c r="E8" s="13" t="s">
        <v>15</v>
      </c>
      <c r="F8" s="18">
        <v>147</v>
      </c>
      <c r="G8" s="18">
        <v>134</v>
      </c>
      <c r="H8" s="18">
        <v>133</v>
      </c>
      <c r="K8" s="35" t="s">
        <v>80</v>
      </c>
    </row>
    <row r="9" spans="1:11" s="62" customFormat="1" outlineLevel="1">
      <c r="A9">
        <v>7</v>
      </c>
      <c r="B9" t="str">
        <f t="shared" si="0"/>
        <v>R657</v>
      </c>
      <c r="C9" t="s">
        <v>13</v>
      </c>
      <c r="D9" s="20" t="s">
        <v>21</v>
      </c>
      <c r="E9" s="13" t="s">
        <v>15</v>
      </c>
      <c r="F9" s="21">
        <v>385</v>
      </c>
      <c r="G9" s="21">
        <v>385</v>
      </c>
      <c r="H9" s="21">
        <v>385</v>
      </c>
      <c r="K9" s="35" t="s">
        <v>85</v>
      </c>
    </row>
    <row r="10" spans="1:11" outlineLevel="1">
      <c r="A10">
        <v>8</v>
      </c>
      <c r="B10" t="str">
        <f t="shared" si="0"/>
        <v>R658</v>
      </c>
      <c r="C10" t="s">
        <v>13</v>
      </c>
      <c r="D10" t="s">
        <v>22</v>
      </c>
      <c r="E10" s="13" t="s">
        <v>15</v>
      </c>
      <c r="F10" s="16">
        <v>8742</v>
      </c>
      <c r="G10" s="16">
        <v>8255</v>
      </c>
      <c r="H10" s="16">
        <v>8522</v>
      </c>
      <c r="K10" s="35" t="s">
        <v>94</v>
      </c>
    </row>
    <row r="11" spans="1:11" outlineLevel="1">
      <c r="A11">
        <v>9</v>
      </c>
      <c r="B11" t="str">
        <f t="shared" si="0"/>
        <v>R659</v>
      </c>
      <c r="C11" t="s">
        <v>13</v>
      </c>
      <c r="D11" s="15" t="s">
        <v>23</v>
      </c>
      <c r="E11" s="13" t="s">
        <v>15</v>
      </c>
      <c r="F11" s="18">
        <v>98</v>
      </c>
      <c r="G11" s="18">
        <v>91</v>
      </c>
      <c r="H11" s="18">
        <v>107</v>
      </c>
      <c r="K11" s="35" t="s">
        <v>97</v>
      </c>
    </row>
    <row r="12" spans="1:11" outlineLevel="1">
      <c r="A12">
        <v>10</v>
      </c>
      <c r="B12" t="str">
        <f t="shared" si="0"/>
        <v>R6510</v>
      </c>
      <c r="C12" t="s">
        <v>13</v>
      </c>
      <c r="D12" s="15" t="s">
        <v>24</v>
      </c>
      <c r="E12" s="13" t="s">
        <v>15</v>
      </c>
      <c r="F12" s="16">
        <v>197</v>
      </c>
      <c r="G12" s="16">
        <v>181</v>
      </c>
      <c r="H12" s="16">
        <v>193</v>
      </c>
      <c r="K12" s="35" t="s">
        <v>100</v>
      </c>
    </row>
    <row r="13" spans="1:11" s="61" customFormat="1" outlineLevel="1">
      <c r="A13">
        <v>11</v>
      </c>
      <c r="B13" t="str">
        <f t="shared" si="0"/>
        <v>R6511</v>
      </c>
      <c r="C13" t="s">
        <v>13</v>
      </c>
      <c r="D13" s="17" t="s">
        <v>25</v>
      </c>
      <c r="E13" s="13" t="s">
        <v>15</v>
      </c>
      <c r="F13" s="18">
        <v>10084</v>
      </c>
      <c r="G13" s="18">
        <v>9542</v>
      </c>
      <c r="H13" s="18">
        <v>9617</v>
      </c>
      <c r="K13" s="35" t="s">
        <v>103</v>
      </c>
    </row>
    <row r="14" spans="1:11" s="61" customFormat="1" outlineLevel="1">
      <c r="A14">
        <v>12</v>
      </c>
      <c r="B14" t="str">
        <f t="shared" si="0"/>
        <v>R6512</v>
      </c>
      <c r="C14" t="s">
        <v>13</v>
      </c>
      <c r="D14" s="19" t="s">
        <v>26</v>
      </c>
      <c r="E14" s="13" t="s">
        <v>15</v>
      </c>
      <c r="F14" s="18">
        <v>113</v>
      </c>
      <c r="G14" s="18">
        <v>103</v>
      </c>
      <c r="H14" s="18">
        <v>116</v>
      </c>
      <c r="K14" s="35" t="s">
        <v>106</v>
      </c>
    </row>
    <row r="15" spans="1:11" s="61" customFormat="1" outlineLevel="1">
      <c r="A15">
        <v>13</v>
      </c>
      <c r="B15" t="str">
        <f t="shared" si="0"/>
        <v>R6513</v>
      </c>
      <c r="C15" t="s">
        <v>13</v>
      </c>
      <c r="D15" s="19" t="s">
        <v>27</v>
      </c>
      <c r="E15" s="13" t="s">
        <v>15</v>
      </c>
      <c r="F15" s="18">
        <v>224</v>
      </c>
      <c r="G15" s="18">
        <v>206</v>
      </c>
      <c r="H15" s="18">
        <v>212</v>
      </c>
      <c r="K15" s="35" t="s">
        <v>109</v>
      </c>
    </row>
    <row r="16" spans="1:11" s="61" customFormat="1" outlineLevel="1">
      <c r="A16">
        <v>14</v>
      </c>
      <c r="B16" t="str">
        <f t="shared" si="0"/>
        <v>R6514</v>
      </c>
      <c r="C16" t="s">
        <v>13</v>
      </c>
      <c r="D16" s="20" t="s">
        <v>28</v>
      </c>
      <c r="E16" s="13" t="s">
        <v>15</v>
      </c>
      <c r="F16" s="21">
        <v>761</v>
      </c>
      <c r="G16" s="21">
        <v>761</v>
      </c>
      <c r="H16" s="21">
        <v>761</v>
      </c>
      <c r="K16" s="39"/>
    </row>
    <row r="17" spans="1:11" s="63" customFormat="1" outlineLevel="1">
      <c r="A17">
        <v>15</v>
      </c>
      <c r="B17" t="str">
        <f t="shared" si="0"/>
        <v>R6515</v>
      </c>
      <c r="C17" t="s">
        <v>13</v>
      </c>
      <c r="D17" s="22" t="s">
        <v>29</v>
      </c>
      <c r="E17" s="13" t="s">
        <v>15</v>
      </c>
      <c r="F17" s="23">
        <v>4473</v>
      </c>
      <c r="G17" s="23">
        <v>4116</v>
      </c>
      <c r="H17" s="23">
        <v>4354</v>
      </c>
      <c r="K17" s="41"/>
    </row>
    <row r="18" spans="1:11" s="63" customFormat="1" outlineLevel="1">
      <c r="A18">
        <v>16</v>
      </c>
      <c r="B18" t="str">
        <f t="shared" si="0"/>
        <v>R6516</v>
      </c>
      <c r="C18" t="s">
        <v>13</v>
      </c>
      <c r="D18" s="24" t="s">
        <v>30</v>
      </c>
      <c r="E18" s="13" t="s">
        <v>15</v>
      </c>
      <c r="F18" s="23">
        <v>128</v>
      </c>
      <c r="G18" s="23">
        <v>117</v>
      </c>
      <c r="H18" s="23">
        <v>124</v>
      </c>
      <c r="K18" s="41"/>
    </row>
    <row r="19" spans="1:11" s="63" customFormat="1" outlineLevel="1">
      <c r="A19">
        <v>17</v>
      </c>
      <c r="B19" t="str">
        <f t="shared" si="0"/>
        <v>R6517</v>
      </c>
      <c r="C19" t="s">
        <v>13</v>
      </c>
      <c r="D19" s="24" t="s">
        <v>31</v>
      </c>
      <c r="E19" s="13" t="s">
        <v>15</v>
      </c>
      <c r="F19" s="23">
        <v>132</v>
      </c>
      <c r="G19" s="23">
        <v>120</v>
      </c>
      <c r="H19" s="23">
        <v>128</v>
      </c>
      <c r="K19" s="41"/>
    </row>
    <row r="20" spans="1:11" s="63" customFormat="1" outlineLevel="1">
      <c r="A20">
        <v>18</v>
      </c>
      <c r="B20" t="str">
        <f t="shared" si="0"/>
        <v>R6518</v>
      </c>
      <c r="C20" t="s">
        <v>13</v>
      </c>
      <c r="D20" s="22" t="s">
        <v>32</v>
      </c>
      <c r="E20" s="13" t="s">
        <v>15</v>
      </c>
      <c r="F20" s="23">
        <v>8190</v>
      </c>
      <c r="G20" s="23">
        <v>7534</v>
      </c>
      <c r="H20" s="23">
        <v>7971</v>
      </c>
      <c r="K20" s="41"/>
    </row>
    <row r="21" spans="1:11" s="63" customFormat="1" outlineLevel="1">
      <c r="A21">
        <v>19</v>
      </c>
      <c r="B21" t="str">
        <f t="shared" si="0"/>
        <v>R6519</v>
      </c>
      <c r="C21" t="s">
        <v>13</v>
      </c>
      <c r="D21" s="24" t="s">
        <v>33</v>
      </c>
      <c r="E21" s="13" t="s">
        <v>15</v>
      </c>
      <c r="F21" s="23">
        <v>128</v>
      </c>
      <c r="G21" s="23">
        <v>117</v>
      </c>
      <c r="H21" s="23">
        <v>124</v>
      </c>
      <c r="K21" s="41"/>
    </row>
    <row r="22" spans="1:11" s="63" customFormat="1" outlineLevel="1">
      <c r="A22">
        <v>20</v>
      </c>
      <c r="B22" t="str">
        <f t="shared" si="0"/>
        <v>R6520</v>
      </c>
      <c r="C22" t="s">
        <v>13</v>
      </c>
      <c r="D22" s="24" t="s">
        <v>34</v>
      </c>
      <c r="E22" s="13" t="s">
        <v>15</v>
      </c>
      <c r="F22" s="23">
        <v>242</v>
      </c>
      <c r="G22" s="23">
        <v>223</v>
      </c>
      <c r="H22" s="23">
        <v>237</v>
      </c>
      <c r="K22" s="41"/>
    </row>
    <row r="23" spans="1:11" s="63" customFormat="1" outlineLevel="1">
      <c r="A23">
        <v>21</v>
      </c>
      <c r="B23" t="str">
        <f t="shared" si="0"/>
        <v>R6521</v>
      </c>
      <c r="C23" t="s">
        <v>13</v>
      </c>
      <c r="D23" t="s">
        <v>35</v>
      </c>
      <c r="E23" s="13" t="s">
        <v>15</v>
      </c>
      <c r="F23" s="23">
        <v>320</v>
      </c>
      <c r="G23" s="23">
        <v>303</v>
      </c>
      <c r="H23" s="23">
        <v>311</v>
      </c>
      <c r="K23" s="41"/>
    </row>
    <row r="24" spans="1:11" s="63" customFormat="1" outlineLevel="1">
      <c r="A24">
        <v>22</v>
      </c>
      <c r="B24" t="str">
        <f t="shared" si="0"/>
        <v>R6522</v>
      </c>
      <c r="C24" t="s">
        <v>13</v>
      </c>
      <c r="D24" t="s">
        <v>36</v>
      </c>
      <c r="E24" s="13" t="s">
        <v>15</v>
      </c>
      <c r="F24" s="23">
        <v>345</v>
      </c>
      <c r="G24" s="23">
        <v>317</v>
      </c>
      <c r="H24" s="23">
        <v>336</v>
      </c>
      <c r="K24" s="41"/>
    </row>
    <row r="25" spans="1:11" outlineLevel="1">
      <c r="A25">
        <v>23</v>
      </c>
      <c r="B25" t="str">
        <f t="shared" si="0"/>
        <v>R6523</v>
      </c>
      <c r="C25" t="s">
        <v>13</v>
      </c>
      <c r="D25" t="s">
        <v>37</v>
      </c>
      <c r="E25" s="13" t="s">
        <v>15</v>
      </c>
      <c r="F25" s="16">
        <v>357</v>
      </c>
      <c r="G25" s="16">
        <v>329</v>
      </c>
      <c r="H25" s="16">
        <v>354</v>
      </c>
    </row>
    <row r="26" spans="1:11" outlineLevel="1">
      <c r="A26">
        <v>24</v>
      </c>
      <c r="B26" t="str">
        <f t="shared" si="0"/>
        <v>R6524</v>
      </c>
      <c r="C26" t="s">
        <v>13</v>
      </c>
      <c r="D26" t="s">
        <v>38</v>
      </c>
      <c r="E26" s="13" t="s">
        <v>15</v>
      </c>
      <c r="F26" s="16">
        <v>417</v>
      </c>
      <c r="G26" s="16">
        <v>380</v>
      </c>
      <c r="H26" s="16">
        <v>416</v>
      </c>
    </row>
    <row r="27" spans="1:11" outlineLevel="1">
      <c r="A27">
        <v>25</v>
      </c>
      <c r="B27" t="str">
        <f t="shared" si="0"/>
        <v>R6525</v>
      </c>
      <c r="C27" t="s">
        <v>13</v>
      </c>
      <c r="D27" t="s">
        <v>39</v>
      </c>
      <c r="E27" s="13" t="s">
        <v>15</v>
      </c>
      <c r="F27" s="16">
        <v>392</v>
      </c>
      <c r="G27" s="16">
        <v>357</v>
      </c>
      <c r="H27" s="16">
        <v>392</v>
      </c>
    </row>
    <row r="28" spans="1:11" outlineLevel="1">
      <c r="A28">
        <v>26</v>
      </c>
      <c r="B28" t="str">
        <f t="shared" si="0"/>
        <v>R6526</v>
      </c>
      <c r="C28" t="s">
        <v>13</v>
      </c>
      <c r="D28" t="s">
        <v>40</v>
      </c>
      <c r="E28" s="13" t="s">
        <v>15</v>
      </c>
      <c r="F28" s="16">
        <v>442</v>
      </c>
      <c r="G28" s="16">
        <v>405</v>
      </c>
      <c r="H28" s="16">
        <v>442</v>
      </c>
    </row>
    <row r="29" spans="1:11" s="61" customFormat="1" outlineLevel="1">
      <c r="A29">
        <v>27</v>
      </c>
      <c r="B29" t="str">
        <f t="shared" si="0"/>
        <v>R6527</v>
      </c>
      <c r="C29" t="s">
        <v>13</v>
      </c>
      <c r="D29" s="17" t="s">
        <v>41</v>
      </c>
      <c r="E29" s="13" t="s">
        <v>15</v>
      </c>
      <c r="F29" s="18">
        <v>64</v>
      </c>
      <c r="G29" s="18">
        <v>64</v>
      </c>
      <c r="H29" s="18">
        <v>64</v>
      </c>
      <c r="K29" s="39"/>
    </row>
    <row r="30" spans="1:11" s="61" customFormat="1" outlineLevel="1">
      <c r="A30">
        <v>28</v>
      </c>
      <c r="B30" t="str">
        <f t="shared" si="0"/>
        <v>R6528</v>
      </c>
      <c r="C30" t="s">
        <v>13</v>
      </c>
      <c r="D30" s="17" t="s">
        <v>42</v>
      </c>
      <c r="E30" s="13" t="s">
        <v>15</v>
      </c>
      <c r="F30" s="18">
        <v>56</v>
      </c>
      <c r="G30" s="18">
        <v>56</v>
      </c>
      <c r="H30" s="18">
        <v>56</v>
      </c>
      <c r="K30" s="39"/>
    </row>
    <row r="31" spans="1:11" outlineLevel="1">
      <c r="A31">
        <v>29</v>
      </c>
      <c r="B31" t="str">
        <f t="shared" si="0"/>
        <v>R6529</v>
      </c>
      <c r="C31" t="s">
        <v>13</v>
      </c>
      <c r="D31" s="22" t="s">
        <v>43</v>
      </c>
      <c r="E31" s="13" t="s">
        <v>15</v>
      </c>
      <c r="F31" s="16">
        <v>312.31199999999995</v>
      </c>
      <c r="G31" s="16">
        <v>292</v>
      </c>
      <c r="H31" s="16">
        <v>305</v>
      </c>
    </row>
    <row r="32" spans="1:11" s="61" customFormat="1" outlineLevel="1">
      <c r="A32">
        <v>30</v>
      </c>
      <c r="B32" t="str">
        <f t="shared" si="0"/>
        <v>R6530</v>
      </c>
      <c r="C32" t="s">
        <v>13</v>
      </c>
      <c r="D32" s="17" t="s">
        <v>44</v>
      </c>
      <c r="E32" s="13" t="s">
        <v>15</v>
      </c>
      <c r="F32" s="18">
        <v>169.16899999999998</v>
      </c>
      <c r="G32" s="18">
        <v>169</v>
      </c>
      <c r="H32" s="18">
        <v>169</v>
      </c>
      <c r="K32" s="39"/>
    </row>
    <row r="33" spans="1:11" outlineLevel="1">
      <c r="A33">
        <v>31</v>
      </c>
      <c r="B33" t="str">
        <f t="shared" si="0"/>
        <v>R6531</v>
      </c>
      <c r="C33" t="s">
        <v>13</v>
      </c>
      <c r="D33" s="22" t="s">
        <v>45</v>
      </c>
      <c r="E33" s="13" t="s">
        <v>15</v>
      </c>
      <c r="F33" s="16">
        <v>441.44099999999997</v>
      </c>
      <c r="G33" s="16">
        <v>402</v>
      </c>
      <c r="H33" s="16">
        <v>428</v>
      </c>
    </row>
    <row r="34" spans="1:11" s="61" customFormat="1" outlineLevel="1">
      <c r="A34">
        <v>32</v>
      </c>
      <c r="B34" t="str">
        <f t="shared" si="0"/>
        <v>R6532</v>
      </c>
      <c r="C34" t="s">
        <v>13</v>
      </c>
      <c r="D34" s="17" t="s">
        <v>46</v>
      </c>
      <c r="E34" s="13" t="s">
        <v>15</v>
      </c>
      <c r="F34" s="18">
        <v>180.18</v>
      </c>
      <c r="G34" s="18">
        <v>180</v>
      </c>
      <c r="H34" s="18">
        <v>180</v>
      </c>
      <c r="K34" s="39"/>
    </row>
    <row r="35" spans="1:11" outlineLevel="1">
      <c r="A35">
        <v>33</v>
      </c>
      <c r="B35" t="str">
        <f t="shared" si="0"/>
        <v>R6533</v>
      </c>
      <c r="C35" t="s">
        <v>13</v>
      </c>
      <c r="D35" s="22" t="s">
        <v>47</v>
      </c>
      <c r="E35" s="13" t="s">
        <v>15</v>
      </c>
      <c r="F35" s="16">
        <v>340</v>
      </c>
      <c r="G35" s="16">
        <v>320</v>
      </c>
      <c r="H35" s="16">
        <v>333</v>
      </c>
    </row>
    <row r="36" spans="1:11" outlineLevel="1">
      <c r="A36">
        <v>34</v>
      </c>
      <c r="B36" t="str">
        <f t="shared" si="0"/>
        <v>R6534</v>
      </c>
      <c r="C36" t="s">
        <v>13</v>
      </c>
      <c r="D36" s="22" t="s">
        <v>48</v>
      </c>
      <c r="E36" s="13" t="s">
        <v>15</v>
      </c>
      <c r="F36" s="16">
        <v>366</v>
      </c>
      <c r="G36" s="16">
        <v>346</v>
      </c>
      <c r="H36" s="16">
        <v>359</v>
      </c>
    </row>
    <row r="37" spans="1:11" outlineLevel="1">
      <c r="A37">
        <v>35</v>
      </c>
      <c r="B37" t="str">
        <f t="shared" si="0"/>
        <v>R6535</v>
      </c>
      <c r="C37" t="s">
        <v>13</v>
      </c>
      <c r="D37" s="22" t="s">
        <v>49</v>
      </c>
      <c r="E37" s="13" t="s">
        <v>15</v>
      </c>
      <c r="F37" s="16">
        <v>393</v>
      </c>
      <c r="G37" s="16">
        <v>373</v>
      </c>
      <c r="H37" s="16">
        <v>386</v>
      </c>
    </row>
    <row r="38" spans="1:11" s="62" customFormat="1" outlineLevel="1">
      <c r="A38">
        <v>36</v>
      </c>
      <c r="B38" t="str">
        <f t="shared" si="0"/>
        <v>R6536</v>
      </c>
      <c r="C38" t="s">
        <v>13</v>
      </c>
      <c r="D38" s="20" t="s">
        <v>50</v>
      </c>
      <c r="E38" s="13" t="s">
        <v>15</v>
      </c>
      <c r="F38" s="21">
        <v>857</v>
      </c>
      <c r="G38" s="21">
        <v>857</v>
      </c>
      <c r="H38" s="21">
        <v>857</v>
      </c>
      <c r="K38" s="40"/>
    </row>
    <row r="39" spans="1:11" s="62" customFormat="1" outlineLevel="1">
      <c r="A39">
        <v>37</v>
      </c>
      <c r="B39" t="str">
        <f t="shared" si="0"/>
        <v>R6537</v>
      </c>
      <c r="C39" t="s">
        <v>13</v>
      </c>
      <c r="D39" s="20" t="s">
        <v>51</v>
      </c>
      <c r="E39" s="13" t="s">
        <v>15</v>
      </c>
      <c r="F39" s="21">
        <v>606.60599999999988</v>
      </c>
      <c r="G39" s="21">
        <v>606.60599999999988</v>
      </c>
      <c r="H39" s="21">
        <v>606.60599999999988</v>
      </c>
      <c r="K39" s="40"/>
    </row>
    <row r="40" spans="1:11" s="62" customFormat="1" outlineLevel="1">
      <c r="A40" s="12">
        <v>38</v>
      </c>
      <c r="B40" s="12" t="str">
        <f t="shared" si="0"/>
        <v>R6538</v>
      </c>
      <c r="C40" s="12" t="s">
        <v>13</v>
      </c>
      <c r="D40" s="25" t="s">
        <v>52</v>
      </c>
      <c r="E40" s="13" t="s">
        <v>15</v>
      </c>
      <c r="F40" s="26">
        <v>796.79599999999994</v>
      </c>
      <c r="G40" s="26">
        <v>796.79599999999994</v>
      </c>
      <c r="H40" s="26">
        <v>796.79599999999994</v>
      </c>
      <c r="K40" s="40"/>
    </row>
    <row r="41" spans="1:11">
      <c r="A41" s="28">
        <v>1</v>
      </c>
      <c r="B41" s="28" t="str">
        <f t="shared" si="0"/>
        <v>R50N1</v>
      </c>
      <c r="C41" s="28" t="s">
        <v>53</v>
      </c>
      <c r="D41" s="28" t="s">
        <v>14</v>
      </c>
      <c r="E41" s="13" t="s">
        <v>15</v>
      </c>
      <c r="F41" s="29">
        <v>3151</v>
      </c>
      <c r="G41" s="29">
        <v>2941</v>
      </c>
      <c r="H41" s="29">
        <v>3081</v>
      </c>
    </row>
    <row r="42" spans="1:11" outlineLevel="1">
      <c r="A42">
        <v>2</v>
      </c>
      <c r="B42" t="str">
        <f t="shared" si="0"/>
        <v>R50N2</v>
      </c>
      <c r="C42" t="s">
        <v>53</v>
      </c>
      <c r="D42" s="15" t="s">
        <v>16</v>
      </c>
      <c r="E42" s="13" t="s">
        <v>15</v>
      </c>
      <c r="F42" s="16">
        <v>73</v>
      </c>
      <c r="G42" s="16">
        <v>67</v>
      </c>
      <c r="H42" s="16">
        <v>71</v>
      </c>
    </row>
    <row r="43" spans="1:11" outlineLevel="1">
      <c r="A43">
        <v>3</v>
      </c>
      <c r="B43" t="str">
        <f t="shared" si="0"/>
        <v>R50N3</v>
      </c>
      <c r="C43" t="s">
        <v>53</v>
      </c>
      <c r="D43" s="15" t="s">
        <v>17</v>
      </c>
      <c r="E43" s="13" t="s">
        <v>15</v>
      </c>
      <c r="F43" s="16">
        <v>82</v>
      </c>
      <c r="G43" s="16">
        <v>74</v>
      </c>
      <c r="H43" s="16">
        <v>79</v>
      </c>
    </row>
    <row r="44" spans="1:11" s="61" customFormat="1" outlineLevel="1">
      <c r="A44">
        <v>4</v>
      </c>
      <c r="B44" t="str">
        <f t="shared" si="0"/>
        <v>R50N4</v>
      </c>
      <c r="C44" t="s">
        <v>53</v>
      </c>
      <c r="D44" s="17" t="s">
        <v>18</v>
      </c>
      <c r="E44" s="13" t="s">
        <v>15</v>
      </c>
      <c r="F44" s="18">
        <v>3505</v>
      </c>
      <c r="G44" s="18">
        <v>3281</v>
      </c>
      <c r="H44" s="18">
        <v>3430</v>
      </c>
      <c r="K44" s="39"/>
    </row>
    <row r="45" spans="1:11" s="61" customFormat="1" outlineLevel="1">
      <c r="A45">
        <v>5</v>
      </c>
      <c r="B45" t="str">
        <f t="shared" si="0"/>
        <v>R50N5</v>
      </c>
      <c r="C45" t="s">
        <v>53</v>
      </c>
      <c r="D45" s="19" t="s">
        <v>19</v>
      </c>
      <c r="E45" s="13" t="s">
        <v>15</v>
      </c>
      <c r="F45" s="18">
        <v>81</v>
      </c>
      <c r="G45" s="18">
        <v>75</v>
      </c>
      <c r="H45" s="18">
        <v>79</v>
      </c>
      <c r="K45" s="39"/>
    </row>
    <row r="46" spans="1:11" s="61" customFormat="1" outlineLevel="1">
      <c r="A46">
        <v>6</v>
      </c>
      <c r="B46" t="str">
        <f t="shared" si="0"/>
        <v>R50N6</v>
      </c>
      <c r="C46" t="s">
        <v>53</v>
      </c>
      <c r="D46" s="19" t="s">
        <v>20</v>
      </c>
      <c r="E46" s="13" t="s">
        <v>15</v>
      </c>
      <c r="F46" s="18">
        <v>90</v>
      </c>
      <c r="G46" s="18">
        <v>82</v>
      </c>
      <c r="H46" s="18">
        <v>88</v>
      </c>
      <c r="K46" s="39"/>
    </row>
    <row r="47" spans="1:11" outlineLevel="1">
      <c r="A47">
        <v>7</v>
      </c>
      <c r="B47" t="str">
        <f t="shared" si="0"/>
        <v>R50N7</v>
      </c>
      <c r="C47" t="s">
        <v>53</v>
      </c>
      <c r="D47" t="s">
        <v>22</v>
      </c>
      <c r="E47" s="13" t="s">
        <v>15</v>
      </c>
      <c r="F47" s="16">
        <v>5880</v>
      </c>
      <c r="G47" s="16">
        <v>5524</v>
      </c>
      <c r="H47" s="16">
        <v>5761</v>
      </c>
    </row>
    <row r="48" spans="1:11" outlineLevel="1">
      <c r="A48">
        <v>8</v>
      </c>
      <c r="B48" t="str">
        <f t="shared" si="0"/>
        <v>R50N8</v>
      </c>
      <c r="C48" t="s">
        <v>53</v>
      </c>
      <c r="D48" s="15" t="s">
        <v>23</v>
      </c>
      <c r="E48" s="13" t="s">
        <v>15</v>
      </c>
      <c r="F48" s="16">
        <v>73</v>
      </c>
      <c r="G48" s="16">
        <v>67</v>
      </c>
      <c r="H48" s="16">
        <v>71</v>
      </c>
    </row>
    <row r="49" spans="1:11" outlineLevel="1">
      <c r="A49">
        <v>9</v>
      </c>
      <c r="B49" t="str">
        <f t="shared" si="0"/>
        <v>R50N9</v>
      </c>
      <c r="C49" t="s">
        <v>53</v>
      </c>
      <c r="D49" s="15" t="s">
        <v>24</v>
      </c>
      <c r="E49" s="13" t="s">
        <v>15</v>
      </c>
      <c r="F49" s="16">
        <v>131</v>
      </c>
      <c r="G49" s="16">
        <v>119</v>
      </c>
      <c r="H49" s="16">
        <v>127</v>
      </c>
    </row>
    <row r="50" spans="1:11" s="61" customFormat="1" outlineLevel="1">
      <c r="A50">
        <v>10</v>
      </c>
      <c r="B50" t="str">
        <f t="shared" si="0"/>
        <v>R50N10</v>
      </c>
      <c r="C50" t="s">
        <v>53</v>
      </c>
      <c r="D50" s="17" t="s">
        <v>25</v>
      </c>
      <c r="E50" s="13" t="s">
        <v>15</v>
      </c>
      <c r="F50" s="18">
        <v>6650</v>
      </c>
      <c r="G50" s="18">
        <v>6268</v>
      </c>
      <c r="H50" s="18">
        <v>6523</v>
      </c>
      <c r="K50" s="39"/>
    </row>
    <row r="51" spans="1:11" s="61" customFormat="1" outlineLevel="1">
      <c r="A51">
        <v>11</v>
      </c>
      <c r="B51" t="str">
        <f t="shared" si="0"/>
        <v>R50N11</v>
      </c>
      <c r="C51" t="s">
        <v>53</v>
      </c>
      <c r="D51" s="19" t="s">
        <v>26</v>
      </c>
      <c r="E51" s="13" t="s">
        <v>15</v>
      </c>
      <c r="F51" s="18">
        <v>81</v>
      </c>
      <c r="G51" s="18">
        <v>75</v>
      </c>
      <c r="H51" s="18">
        <v>79</v>
      </c>
      <c r="K51" s="39"/>
    </row>
    <row r="52" spans="1:11" s="61" customFormat="1" outlineLevel="1">
      <c r="A52">
        <v>12</v>
      </c>
      <c r="B52" t="str">
        <f t="shared" si="0"/>
        <v>R50N12</v>
      </c>
      <c r="C52" t="s">
        <v>53</v>
      </c>
      <c r="D52" s="19" t="s">
        <v>27</v>
      </c>
      <c r="E52" s="13" t="s">
        <v>15</v>
      </c>
      <c r="F52" s="18">
        <v>148</v>
      </c>
      <c r="G52" s="18">
        <v>134</v>
      </c>
      <c r="H52" s="18">
        <v>143</v>
      </c>
      <c r="K52" s="39"/>
    </row>
    <row r="53" spans="1:11" s="63" customFormat="1" outlineLevel="1">
      <c r="A53">
        <v>13</v>
      </c>
      <c r="B53" t="str">
        <f t="shared" si="0"/>
        <v>R50N13</v>
      </c>
      <c r="C53" t="s">
        <v>53</v>
      </c>
      <c r="D53" s="22" t="s">
        <v>54</v>
      </c>
      <c r="E53" s="13" t="s">
        <v>15</v>
      </c>
      <c r="F53" s="23">
        <v>3707</v>
      </c>
      <c r="G53" s="23">
        <v>3365</v>
      </c>
      <c r="H53" s="23">
        <v>3593</v>
      </c>
      <c r="K53" s="41"/>
    </row>
    <row r="54" spans="1:11" s="63" customFormat="1" outlineLevel="1">
      <c r="A54">
        <v>14</v>
      </c>
      <c r="B54" t="str">
        <f t="shared" si="0"/>
        <v>R50N14</v>
      </c>
      <c r="C54" t="s">
        <v>53</v>
      </c>
      <c r="D54" s="24" t="s">
        <v>30</v>
      </c>
      <c r="E54" s="13" t="s">
        <v>15</v>
      </c>
      <c r="F54" s="23">
        <v>102</v>
      </c>
      <c r="G54" s="23">
        <v>93</v>
      </c>
      <c r="H54" s="23">
        <v>99</v>
      </c>
      <c r="K54" s="41"/>
    </row>
    <row r="55" spans="1:11" s="63" customFormat="1" outlineLevel="1">
      <c r="A55">
        <v>15</v>
      </c>
      <c r="B55" t="str">
        <f t="shared" si="0"/>
        <v>R50N15</v>
      </c>
      <c r="C55" t="s">
        <v>53</v>
      </c>
      <c r="D55" s="24" t="s">
        <v>31</v>
      </c>
      <c r="E55" s="13" t="s">
        <v>15</v>
      </c>
      <c r="F55" s="23">
        <v>121</v>
      </c>
      <c r="G55" s="23">
        <v>109</v>
      </c>
      <c r="H55" s="23">
        <v>117</v>
      </c>
      <c r="K55" s="41"/>
    </row>
    <row r="56" spans="1:11" s="63" customFormat="1" outlineLevel="1">
      <c r="A56">
        <v>16</v>
      </c>
      <c r="B56" t="str">
        <f t="shared" si="0"/>
        <v>R50N16</v>
      </c>
      <c r="C56" t="s">
        <v>53</v>
      </c>
      <c r="D56" s="22" t="s">
        <v>32</v>
      </c>
      <c r="E56" s="13" t="s">
        <v>15</v>
      </c>
      <c r="F56" s="23">
        <v>6124</v>
      </c>
      <c r="G56" s="23">
        <v>5568</v>
      </c>
      <c r="H56" s="23">
        <v>5939</v>
      </c>
      <c r="K56" s="41"/>
    </row>
    <row r="57" spans="1:11" s="63" customFormat="1" outlineLevel="1">
      <c r="A57">
        <v>17</v>
      </c>
      <c r="B57" t="str">
        <f t="shared" si="0"/>
        <v>R50N17</v>
      </c>
      <c r="C57" t="s">
        <v>53</v>
      </c>
      <c r="D57" s="24" t="s">
        <v>33</v>
      </c>
      <c r="E57" s="13" t="s">
        <v>15</v>
      </c>
      <c r="F57" s="23">
        <v>104</v>
      </c>
      <c r="G57" s="23">
        <v>95</v>
      </c>
      <c r="H57" s="23">
        <v>101</v>
      </c>
      <c r="K57" s="41"/>
    </row>
    <row r="58" spans="1:11" s="63" customFormat="1" outlineLevel="1">
      <c r="A58">
        <v>18</v>
      </c>
      <c r="B58" t="str">
        <f t="shared" si="0"/>
        <v>R50N18</v>
      </c>
      <c r="C58" t="s">
        <v>53</v>
      </c>
      <c r="D58" s="24" t="s">
        <v>34</v>
      </c>
      <c r="E58" s="13" t="s">
        <v>15</v>
      </c>
      <c r="F58" s="23">
        <v>175</v>
      </c>
      <c r="G58" s="23">
        <v>157</v>
      </c>
      <c r="H58" s="23">
        <v>169</v>
      </c>
      <c r="K58" s="41"/>
    </row>
    <row r="59" spans="1:11" outlineLevel="1">
      <c r="A59">
        <v>19</v>
      </c>
      <c r="B59" t="str">
        <f t="shared" si="0"/>
        <v>R50N19</v>
      </c>
      <c r="C59" t="s">
        <v>53</v>
      </c>
      <c r="D59" t="s">
        <v>55</v>
      </c>
      <c r="E59" s="13" t="s">
        <v>15</v>
      </c>
      <c r="F59" s="16">
        <v>253</v>
      </c>
      <c r="G59" s="16">
        <v>228</v>
      </c>
      <c r="H59" s="16">
        <v>245</v>
      </c>
    </row>
    <row r="60" spans="1:11" outlineLevel="1">
      <c r="A60">
        <v>20</v>
      </c>
      <c r="B60" t="str">
        <f t="shared" si="0"/>
        <v>R50N20</v>
      </c>
      <c r="C60" t="s">
        <v>53</v>
      </c>
      <c r="D60" t="s">
        <v>56</v>
      </c>
      <c r="E60" s="13" t="s">
        <v>15</v>
      </c>
      <c r="F60" s="16">
        <v>306</v>
      </c>
      <c r="G60" s="16">
        <v>288</v>
      </c>
      <c r="H60" s="16">
        <v>300</v>
      </c>
    </row>
    <row r="61" spans="1:11" outlineLevel="1">
      <c r="A61">
        <v>21</v>
      </c>
      <c r="B61" t="str">
        <f t="shared" si="0"/>
        <v>R50N21</v>
      </c>
      <c r="C61" t="s">
        <v>53</v>
      </c>
      <c r="D61" t="s">
        <v>57</v>
      </c>
      <c r="E61" s="13" t="s">
        <v>15</v>
      </c>
      <c r="F61" s="16">
        <v>347</v>
      </c>
      <c r="G61" s="16">
        <v>310</v>
      </c>
      <c r="H61" s="16">
        <v>334</v>
      </c>
    </row>
    <row r="62" spans="1:11" outlineLevel="1">
      <c r="A62">
        <v>22</v>
      </c>
      <c r="B62" t="str">
        <f t="shared" si="0"/>
        <v>R50N22</v>
      </c>
      <c r="C62" t="s">
        <v>53</v>
      </c>
      <c r="D62" t="s">
        <v>58</v>
      </c>
      <c r="E62" s="13" t="s">
        <v>15</v>
      </c>
      <c r="F62" s="16">
        <v>332</v>
      </c>
      <c r="G62" s="16">
        <v>298</v>
      </c>
      <c r="H62" s="16">
        <v>320</v>
      </c>
    </row>
    <row r="63" spans="1:11" outlineLevel="1">
      <c r="A63">
        <v>23</v>
      </c>
      <c r="B63" t="str">
        <f t="shared" si="0"/>
        <v>R50N23</v>
      </c>
      <c r="C63" t="s">
        <v>53</v>
      </c>
      <c r="D63" t="s">
        <v>59</v>
      </c>
      <c r="E63" s="13" t="s">
        <v>15</v>
      </c>
      <c r="F63" s="16">
        <v>458</v>
      </c>
      <c r="G63" s="16">
        <v>419</v>
      </c>
      <c r="H63" s="16">
        <v>445</v>
      </c>
    </row>
    <row r="64" spans="1:11" s="61" customFormat="1" outlineLevel="1">
      <c r="A64">
        <v>24</v>
      </c>
      <c r="B64" t="str">
        <f t="shared" si="0"/>
        <v>R50N24</v>
      </c>
      <c r="C64" t="s">
        <v>53</v>
      </c>
      <c r="D64" s="17" t="s">
        <v>41</v>
      </c>
      <c r="E64" s="13" t="s">
        <v>15</v>
      </c>
      <c r="F64" s="18">
        <v>42</v>
      </c>
      <c r="G64" s="18">
        <v>42</v>
      </c>
      <c r="H64" s="18">
        <v>42</v>
      </c>
      <c r="K64" s="39"/>
    </row>
    <row r="65" spans="1:11" s="61" customFormat="1" outlineLevel="1">
      <c r="A65" s="12">
        <v>25</v>
      </c>
      <c r="B65" s="12" t="str">
        <f t="shared" si="0"/>
        <v>R50N25</v>
      </c>
      <c r="C65" s="12" t="s">
        <v>53</v>
      </c>
      <c r="D65" s="30" t="s">
        <v>42</v>
      </c>
      <c r="E65" s="13" t="s">
        <v>15</v>
      </c>
      <c r="F65" s="31">
        <v>48</v>
      </c>
      <c r="G65" s="31">
        <v>48</v>
      </c>
      <c r="H65" s="31">
        <v>48</v>
      </c>
      <c r="K65" s="39"/>
    </row>
    <row r="66" spans="1:11">
      <c r="A66" s="28">
        <v>1</v>
      </c>
      <c r="B66" s="28" t="str">
        <f t="shared" si="0"/>
        <v>FirestopII1</v>
      </c>
      <c r="C66" s="28" t="s">
        <v>60</v>
      </c>
      <c r="D66" s="28" t="s">
        <v>14</v>
      </c>
      <c r="E66" s="13" t="s">
        <v>15</v>
      </c>
      <c r="F66" s="29">
        <v>9046</v>
      </c>
      <c r="G66" s="29">
        <v>8810</v>
      </c>
      <c r="H66" s="29">
        <v>8967</v>
      </c>
    </row>
    <row r="67" spans="1:11" outlineLevel="1">
      <c r="A67">
        <v>2</v>
      </c>
      <c r="B67" t="str">
        <f t="shared" ref="B67:B130" si="1">C67&amp;A67</f>
        <v>FirestopII2</v>
      </c>
      <c r="C67" t="s">
        <v>60</v>
      </c>
      <c r="D67" s="15" t="s">
        <v>16</v>
      </c>
      <c r="E67" s="13" t="s">
        <v>15</v>
      </c>
      <c r="F67" s="16">
        <v>210</v>
      </c>
      <c r="G67" s="16">
        <v>203</v>
      </c>
      <c r="H67" s="16">
        <v>208</v>
      </c>
    </row>
    <row r="68" spans="1:11" outlineLevel="1">
      <c r="A68">
        <v>3</v>
      </c>
      <c r="B68" t="str">
        <f t="shared" si="1"/>
        <v>FirestopII3</v>
      </c>
      <c r="C68" t="s">
        <v>60</v>
      </c>
      <c r="D68" s="15" t="s">
        <v>17</v>
      </c>
      <c r="E68" s="13" t="s">
        <v>15</v>
      </c>
      <c r="F68" s="16">
        <v>251</v>
      </c>
      <c r="G68" s="16">
        <v>243</v>
      </c>
      <c r="H68" s="16">
        <v>248</v>
      </c>
    </row>
    <row r="69" spans="1:11" s="61" customFormat="1" outlineLevel="1">
      <c r="A69">
        <v>4</v>
      </c>
      <c r="B69" t="str">
        <f t="shared" si="1"/>
        <v>FirestopII4</v>
      </c>
      <c r="C69" t="s">
        <v>60</v>
      </c>
      <c r="D69" s="17" t="s">
        <v>18</v>
      </c>
      <c r="E69" s="13" t="s">
        <v>15</v>
      </c>
      <c r="F69" s="18">
        <v>9835</v>
      </c>
      <c r="G69" s="18">
        <v>9571</v>
      </c>
      <c r="H69" s="18">
        <v>9747</v>
      </c>
      <c r="K69" s="39"/>
    </row>
    <row r="70" spans="1:11" s="61" customFormat="1" outlineLevel="1">
      <c r="A70">
        <v>5</v>
      </c>
      <c r="B70" t="str">
        <f t="shared" si="1"/>
        <v>FirestopII5</v>
      </c>
      <c r="C70" t="s">
        <v>60</v>
      </c>
      <c r="D70" s="19" t="s">
        <v>19</v>
      </c>
      <c r="E70" s="13" t="s">
        <v>15</v>
      </c>
      <c r="F70" s="18">
        <v>210</v>
      </c>
      <c r="G70" s="18">
        <v>203</v>
      </c>
      <c r="H70" s="18">
        <v>208</v>
      </c>
      <c r="K70" s="39"/>
    </row>
    <row r="71" spans="1:11" s="61" customFormat="1" outlineLevel="1">
      <c r="A71">
        <v>6</v>
      </c>
      <c r="B71" t="str">
        <f t="shared" si="1"/>
        <v>FirestopII6</v>
      </c>
      <c r="C71" t="s">
        <v>60</v>
      </c>
      <c r="D71" s="19" t="s">
        <v>20</v>
      </c>
      <c r="E71" s="13" t="s">
        <v>15</v>
      </c>
      <c r="F71" s="18">
        <v>1115</v>
      </c>
      <c r="G71" s="18">
        <v>1077</v>
      </c>
      <c r="H71" s="18">
        <v>1102</v>
      </c>
      <c r="K71" s="39"/>
    </row>
    <row r="72" spans="1:11" outlineLevel="1">
      <c r="A72">
        <v>7</v>
      </c>
      <c r="B72" t="str">
        <f t="shared" si="1"/>
        <v>FirestopII7</v>
      </c>
      <c r="C72" t="s">
        <v>60</v>
      </c>
      <c r="D72" t="s">
        <v>22</v>
      </c>
      <c r="E72" s="13" t="s">
        <v>15</v>
      </c>
      <c r="F72" s="16">
        <v>17006</v>
      </c>
      <c r="G72" s="16">
        <v>16603</v>
      </c>
      <c r="H72" s="16">
        <v>16871</v>
      </c>
    </row>
    <row r="73" spans="1:11" outlineLevel="1">
      <c r="A73">
        <v>8</v>
      </c>
      <c r="B73" t="str">
        <f t="shared" si="1"/>
        <v>FirestopII8</v>
      </c>
      <c r="C73" t="s">
        <v>60</v>
      </c>
      <c r="D73" s="15" t="s">
        <v>23</v>
      </c>
      <c r="E73" s="13" t="s">
        <v>15</v>
      </c>
      <c r="F73" s="16">
        <v>233</v>
      </c>
      <c r="G73" s="16">
        <v>225</v>
      </c>
      <c r="H73" s="16">
        <v>230</v>
      </c>
    </row>
    <row r="74" spans="1:11" outlineLevel="1">
      <c r="A74">
        <v>9</v>
      </c>
      <c r="B74" t="str">
        <f t="shared" si="1"/>
        <v>FirestopII9</v>
      </c>
      <c r="C74" t="s">
        <v>60</v>
      </c>
      <c r="D74" s="15" t="s">
        <v>24</v>
      </c>
      <c r="E74" s="13" t="s">
        <v>15</v>
      </c>
      <c r="F74" s="16">
        <v>393</v>
      </c>
      <c r="G74" s="16">
        <v>380</v>
      </c>
      <c r="H74" s="16">
        <v>389</v>
      </c>
    </row>
    <row r="75" spans="1:11" s="61" customFormat="1" outlineLevel="1">
      <c r="A75">
        <v>10</v>
      </c>
      <c r="B75" t="str">
        <f t="shared" si="1"/>
        <v>FirestopII10</v>
      </c>
      <c r="C75" t="s">
        <v>60</v>
      </c>
      <c r="D75" s="17" t="s">
        <v>25</v>
      </c>
      <c r="E75" s="13" t="s">
        <v>15</v>
      </c>
      <c r="F75" s="18">
        <v>17795</v>
      </c>
      <c r="G75" s="18">
        <v>17364</v>
      </c>
      <c r="H75" s="18">
        <v>17651</v>
      </c>
      <c r="K75" s="39"/>
    </row>
    <row r="76" spans="1:11" s="61" customFormat="1" outlineLevel="1">
      <c r="A76">
        <v>11</v>
      </c>
      <c r="B76" t="str">
        <f t="shared" si="1"/>
        <v>FirestopII11</v>
      </c>
      <c r="C76" t="s">
        <v>60</v>
      </c>
      <c r="D76" s="19" t="s">
        <v>26</v>
      </c>
      <c r="E76" s="13" t="s">
        <v>15</v>
      </c>
      <c r="F76" s="18">
        <v>233</v>
      </c>
      <c r="G76" s="18">
        <v>225</v>
      </c>
      <c r="H76" s="18">
        <v>230</v>
      </c>
      <c r="K76" s="39"/>
    </row>
    <row r="77" spans="1:11" s="61" customFormat="1" outlineLevel="1">
      <c r="A77">
        <v>12</v>
      </c>
      <c r="B77" t="str">
        <f t="shared" si="1"/>
        <v>FirestopII12</v>
      </c>
      <c r="C77" t="s">
        <v>60</v>
      </c>
      <c r="D77" s="19" t="s">
        <v>27</v>
      </c>
      <c r="E77" s="13" t="s">
        <v>15</v>
      </c>
      <c r="F77" s="18">
        <v>1257</v>
      </c>
      <c r="G77" s="18">
        <v>1214</v>
      </c>
      <c r="H77" s="18">
        <v>1243</v>
      </c>
      <c r="K77" s="39"/>
    </row>
    <row r="78" spans="1:11" outlineLevel="1">
      <c r="A78">
        <v>13</v>
      </c>
      <c r="B78" t="str">
        <f t="shared" si="1"/>
        <v>FirestopII13</v>
      </c>
      <c r="C78" t="s">
        <v>60</v>
      </c>
      <c r="D78" t="s">
        <v>61</v>
      </c>
      <c r="E78" s="13" t="s">
        <v>15</v>
      </c>
      <c r="F78" s="16">
        <v>651</v>
      </c>
      <c r="G78" s="16">
        <v>629</v>
      </c>
      <c r="H78" s="16">
        <v>644</v>
      </c>
    </row>
    <row r="79" spans="1:11" outlineLevel="1">
      <c r="A79">
        <v>14</v>
      </c>
      <c r="B79" t="str">
        <f t="shared" si="1"/>
        <v>FirestopII14</v>
      </c>
      <c r="C79" t="s">
        <v>60</v>
      </c>
      <c r="D79" t="s">
        <v>62</v>
      </c>
      <c r="E79" s="13" t="s">
        <v>15</v>
      </c>
      <c r="F79" s="16">
        <v>807</v>
      </c>
      <c r="G79" s="16">
        <v>773</v>
      </c>
      <c r="H79" s="16">
        <v>795</v>
      </c>
    </row>
    <row r="80" spans="1:11" s="61" customFormat="1" outlineLevel="1">
      <c r="A80">
        <v>15</v>
      </c>
      <c r="B80" t="str">
        <f t="shared" si="1"/>
        <v>FirestopII15</v>
      </c>
      <c r="C80" t="s">
        <v>60</v>
      </c>
      <c r="D80" s="17" t="s">
        <v>41</v>
      </c>
      <c r="E80" s="13" t="s">
        <v>15</v>
      </c>
      <c r="F80" s="18">
        <v>83</v>
      </c>
      <c r="G80" s="18">
        <v>83</v>
      </c>
      <c r="H80" s="18">
        <v>83</v>
      </c>
      <c r="K80" s="39"/>
    </row>
    <row r="81" spans="1:11" s="61" customFormat="1" outlineLevel="1">
      <c r="A81" s="12">
        <v>16</v>
      </c>
      <c r="B81" s="12" t="str">
        <f t="shared" si="1"/>
        <v>FirestopII16</v>
      </c>
      <c r="C81" s="12" t="s">
        <v>60</v>
      </c>
      <c r="D81" s="30" t="s">
        <v>42</v>
      </c>
      <c r="E81" s="13" t="s">
        <v>15</v>
      </c>
      <c r="F81" s="31">
        <v>89</v>
      </c>
      <c r="G81" s="31">
        <v>89</v>
      </c>
      <c r="H81" s="31">
        <v>89</v>
      </c>
      <c r="K81" s="39"/>
    </row>
    <row r="82" spans="1:11">
      <c r="A82" s="28">
        <v>1</v>
      </c>
      <c r="B82" s="28" t="str">
        <f t="shared" si="1"/>
        <v>FW50+1</v>
      </c>
      <c r="C82" s="28" t="s">
        <v>63</v>
      </c>
      <c r="D82" s="28" t="s">
        <v>64</v>
      </c>
      <c r="E82" s="32" t="s">
        <v>15</v>
      </c>
      <c r="F82" s="29">
        <v>433</v>
      </c>
      <c r="G82" s="29">
        <v>410</v>
      </c>
      <c r="H82" s="29">
        <v>425</v>
      </c>
    </row>
    <row r="83" spans="1:11" outlineLevel="1">
      <c r="A83">
        <v>2</v>
      </c>
      <c r="B83" s="12" t="str">
        <f t="shared" si="1"/>
        <v>FW50+2</v>
      </c>
      <c r="C83" t="s">
        <v>63</v>
      </c>
      <c r="D83" t="s">
        <v>65</v>
      </c>
      <c r="E83" s="13" t="s">
        <v>15</v>
      </c>
      <c r="F83" s="16">
        <v>487</v>
      </c>
      <c r="G83" s="16">
        <v>461</v>
      </c>
      <c r="H83" s="16">
        <v>479</v>
      </c>
    </row>
    <row r="84" spans="1:11" outlineLevel="1">
      <c r="A84">
        <v>3</v>
      </c>
      <c r="B84" s="12" t="str">
        <f t="shared" si="1"/>
        <v>FW50+3</v>
      </c>
      <c r="C84" t="s">
        <v>63</v>
      </c>
      <c r="D84" t="s">
        <v>66</v>
      </c>
      <c r="E84" s="13" t="s">
        <v>15</v>
      </c>
      <c r="F84" s="16">
        <v>506</v>
      </c>
      <c r="G84" s="16">
        <v>478</v>
      </c>
      <c r="H84" s="16">
        <v>497</v>
      </c>
    </row>
    <row r="85" spans="1:11" outlineLevel="1">
      <c r="A85">
        <v>4</v>
      </c>
      <c r="B85" s="12" t="str">
        <f t="shared" si="1"/>
        <v>FW50+4</v>
      </c>
      <c r="C85" t="s">
        <v>63</v>
      </c>
      <c r="D85" t="s">
        <v>67</v>
      </c>
      <c r="E85" s="13" t="s">
        <v>15</v>
      </c>
      <c r="F85" s="16">
        <v>553</v>
      </c>
      <c r="G85" s="16">
        <v>522</v>
      </c>
      <c r="H85" s="16">
        <v>542</v>
      </c>
    </row>
    <row r="86" spans="1:11" outlineLevel="1">
      <c r="A86">
        <v>5</v>
      </c>
      <c r="B86" s="12" t="str">
        <f t="shared" si="1"/>
        <v>FW50+5</v>
      </c>
      <c r="C86" t="s">
        <v>63</v>
      </c>
      <c r="D86" t="s">
        <v>68</v>
      </c>
      <c r="E86" s="13" t="s">
        <v>15</v>
      </c>
      <c r="F86" s="16">
        <v>586</v>
      </c>
      <c r="G86" s="16">
        <v>553</v>
      </c>
      <c r="H86" s="16">
        <v>575</v>
      </c>
    </row>
    <row r="87" spans="1:11" outlineLevel="1">
      <c r="A87">
        <v>6</v>
      </c>
      <c r="B87" s="12" t="str">
        <f t="shared" si="1"/>
        <v>FW50+6</v>
      </c>
      <c r="C87" t="s">
        <v>63</v>
      </c>
      <c r="D87" t="s">
        <v>69</v>
      </c>
      <c r="E87" s="13" t="s">
        <v>15</v>
      </c>
      <c r="F87" s="16">
        <v>618</v>
      </c>
      <c r="G87" s="16">
        <v>583</v>
      </c>
      <c r="H87" s="16">
        <v>606</v>
      </c>
    </row>
    <row r="88" spans="1:11" outlineLevel="1">
      <c r="A88">
        <v>7</v>
      </c>
      <c r="B88" s="12" t="str">
        <f t="shared" si="1"/>
        <v>FW50+7</v>
      </c>
      <c r="C88" t="s">
        <v>63</v>
      </c>
      <c r="D88" t="s">
        <v>70</v>
      </c>
      <c r="E88" s="13" t="s">
        <v>15</v>
      </c>
      <c r="F88" s="16">
        <v>781</v>
      </c>
      <c r="G88" s="16">
        <v>744</v>
      </c>
      <c r="H88" s="16">
        <v>768</v>
      </c>
    </row>
    <row r="89" spans="1:11" outlineLevel="1">
      <c r="A89">
        <v>8</v>
      </c>
      <c r="B89" s="12" t="str">
        <f t="shared" si="1"/>
        <v>FW50+8</v>
      </c>
      <c r="C89" t="s">
        <v>63</v>
      </c>
      <c r="D89" t="s">
        <v>71</v>
      </c>
      <c r="E89" s="13" t="s">
        <v>15</v>
      </c>
      <c r="F89" s="16">
        <v>367</v>
      </c>
      <c r="G89" s="16">
        <v>346</v>
      </c>
      <c r="H89" s="16">
        <v>360</v>
      </c>
    </row>
    <row r="90" spans="1:11" outlineLevel="1">
      <c r="A90">
        <v>9</v>
      </c>
      <c r="B90" s="12" t="str">
        <f t="shared" si="1"/>
        <v>FW50+9</v>
      </c>
      <c r="C90" t="s">
        <v>63</v>
      </c>
      <c r="D90" t="s">
        <v>72</v>
      </c>
      <c r="E90" s="13" t="s">
        <v>15</v>
      </c>
      <c r="F90" s="16">
        <v>415</v>
      </c>
      <c r="G90" s="16">
        <v>392</v>
      </c>
      <c r="H90" s="16">
        <v>407</v>
      </c>
    </row>
    <row r="91" spans="1:11" outlineLevel="1">
      <c r="A91">
        <v>10</v>
      </c>
      <c r="B91" s="12" t="str">
        <f t="shared" si="1"/>
        <v>FW50+10</v>
      </c>
      <c r="C91" t="s">
        <v>63</v>
      </c>
      <c r="D91" t="s">
        <v>73</v>
      </c>
      <c r="E91" s="13" t="s">
        <v>15</v>
      </c>
      <c r="F91" s="16">
        <v>443</v>
      </c>
      <c r="G91" s="16">
        <v>418</v>
      </c>
      <c r="H91" s="16">
        <v>434</v>
      </c>
    </row>
    <row r="92" spans="1:11" outlineLevel="1">
      <c r="A92">
        <v>11</v>
      </c>
      <c r="B92" s="12" t="str">
        <f t="shared" si="1"/>
        <v>FW50+11</v>
      </c>
      <c r="C92" t="s">
        <v>63</v>
      </c>
      <c r="D92" t="s">
        <v>74</v>
      </c>
      <c r="E92" s="13" t="s">
        <v>15</v>
      </c>
      <c r="F92" s="16">
        <v>474</v>
      </c>
      <c r="G92" s="16">
        <v>447</v>
      </c>
      <c r="H92" s="16">
        <v>465</v>
      </c>
    </row>
    <row r="93" spans="1:11" outlineLevel="1">
      <c r="A93">
        <v>12</v>
      </c>
      <c r="B93" s="12" t="str">
        <f t="shared" si="1"/>
        <v>FW50+12</v>
      </c>
      <c r="C93" t="s">
        <v>63</v>
      </c>
      <c r="D93" t="s">
        <v>75</v>
      </c>
      <c r="E93" s="13" t="s">
        <v>15</v>
      </c>
      <c r="F93" s="16">
        <v>505</v>
      </c>
      <c r="G93" s="16">
        <v>475</v>
      </c>
      <c r="H93" s="16">
        <v>495</v>
      </c>
    </row>
    <row r="94" spans="1:11" outlineLevel="1">
      <c r="A94">
        <v>13</v>
      </c>
      <c r="B94" s="12" t="str">
        <f t="shared" si="1"/>
        <v>FW50+13</v>
      </c>
      <c r="C94" t="s">
        <v>63</v>
      </c>
      <c r="D94" t="s">
        <v>76</v>
      </c>
      <c r="E94" s="13" t="s">
        <v>15</v>
      </c>
      <c r="F94" s="16">
        <v>553</v>
      </c>
      <c r="G94" s="16">
        <v>521</v>
      </c>
      <c r="H94" s="16">
        <v>543</v>
      </c>
    </row>
    <row r="95" spans="1:11" outlineLevel="1">
      <c r="A95">
        <v>14</v>
      </c>
      <c r="B95" s="12" t="str">
        <f t="shared" si="1"/>
        <v>FW50+14</v>
      </c>
      <c r="C95" t="s">
        <v>63</v>
      </c>
      <c r="D95" s="17" t="s">
        <v>42</v>
      </c>
      <c r="E95" s="13" t="s">
        <v>15</v>
      </c>
      <c r="F95" s="16">
        <v>96</v>
      </c>
      <c r="G95" s="16">
        <v>96</v>
      </c>
      <c r="H95" s="16">
        <v>96</v>
      </c>
    </row>
    <row r="96" spans="1:11" outlineLevel="1">
      <c r="A96" s="12">
        <v>15</v>
      </c>
      <c r="B96" s="12" t="str">
        <f t="shared" si="1"/>
        <v>FW50+15</v>
      </c>
      <c r="C96" s="12" t="s">
        <v>63</v>
      </c>
      <c r="D96" s="30" t="s">
        <v>77</v>
      </c>
      <c r="E96" s="13" t="s">
        <v>15</v>
      </c>
      <c r="F96" s="14"/>
      <c r="G96" s="14"/>
      <c r="H96" s="14"/>
    </row>
    <row r="97" spans="1:8">
      <c r="A97" s="28">
        <v>1</v>
      </c>
      <c r="B97" s="28" t="str">
        <f t="shared" si="1"/>
        <v>FW50+kat1</v>
      </c>
      <c r="C97" s="28" t="s">
        <v>78</v>
      </c>
      <c r="D97" s="28" t="s">
        <v>64</v>
      </c>
      <c r="E97" s="13" t="s">
        <v>15</v>
      </c>
      <c r="F97" s="29">
        <v>451</v>
      </c>
      <c r="G97" s="29">
        <v>428</v>
      </c>
      <c r="H97" s="29">
        <v>443</v>
      </c>
    </row>
    <row r="98" spans="1:8" outlineLevel="1">
      <c r="A98">
        <v>2</v>
      </c>
      <c r="B98" t="str">
        <f t="shared" si="1"/>
        <v>FW50+kat2</v>
      </c>
      <c r="C98" t="s">
        <v>78</v>
      </c>
      <c r="D98" t="s">
        <v>65</v>
      </c>
      <c r="E98" s="13" t="s">
        <v>15</v>
      </c>
      <c r="F98" s="16">
        <v>505</v>
      </c>
      <c r="G98" s="16">
        <v>479</v>
      </c>
      <c r="H98" s="16">
        <v>496</v>
      </c>
    </row>
    <row r="99" spans="1:8" outlineLevel="1">
      <c r="A99">
        <v>3</v>
      </c>
      <c r="B99" t="str">
        <f t="shared" si="1"/>
        <v>FW50+kat3</v>
      </c>
      <c r="C99" t="s">
        <v>78</v>
      </c>
      <c r="D99" t="s">
        <v>66</v>
      </c>
      <c r="E99" s="13" t="s">
        <v>15</v>
      </c>
      <c r="F99" s="16">
        <v>524</v>
      </c>
      <c r="G99" s="16">
        <v>496</v>
      </c>
      <c r="H99" s="16">
        <v>515</v>
      </c>
    </row>
    <row r="100" spans="1:8" outlineLevel="1">
      <c r="A100">
        <v>4</v>
      </c>
      <c r="B100" t="str">
        <f t="shared" si="1"/>
        <v>FW50+kat4</v>
      </c>
      <c r="C100" t="s">
        <v>78</v>
      </c>
      <c r="D100" t="s">
        <v>67</v>
      </c>
      <c r="E100" s="13" t="s">
        <v>15</v>
      </c>
      <c r="F100" s="16">
        <v>570</v>
      </c>
      <c r="G100" s="16">
        <v>540</v>
      </c>
      <c r="H100" s="16">
        <v>560</v>
      </c>
    </row>
    <row r="101" spans="1:8" outlineLevel="1">
      <c r="A101">
        <v>5</v>
      </c>
      <c r="B101" t="str">
        <f t="shared" si="1"/>
        <v>FW50+kat5</v>
      </c>
      <c r="C101" t="s">
        <v>78</v>
      </c>
      <c r="D101" t="s">
        <v>68</v>
      </c>
      <c r="E101" s="13" t="s">
        <v>15</v>
      </c>
      <c r="F101" s="16">
        <v>603</v>
      </c>
      <c r="G101" s="16">
        <v>571</v>
      </c>
      <c r="H101" s="16">
        <v>593</v>
      </c>
    </row>
    <row r="102" spans="1:8" outlineLevel="1">
      <c r="A102">
        <v>6</v>
      </c>
      <c r="B102" t="str">
        <f t="shared" si="1"/>
        <v>FW50+kat6</v>
      </c>
      <c r="C102" t="s">
        <v>78</v>
      </c>
      <c r="D102" t="s">
        <v>69</v>
      </c>
      <c r="E102" s="13" t="s">
        <v>15</v>
      </c>
      <c r="F102" s="16">
        <v>636</v>
      </c>
      <c r="G102" s="16">
        <v>601</v>
      </c>
      <c r="H102" s="16">
        <v>624</v>
      </c>
    </row>
    <row r="103" spans="1:8" outlineLevel="1">
      <c r="A103">
        <v>7</v>
      </c>
      <c r="B103" t="str">
        <f t="shared" si="1"/>
        <v>FW50+kat7</v>
      </c>
      <c r="C103" t="s">
        <v>78</v>
      </c>
      <c r="D103" t="s">
        <v>70</v>
      </c>
      <c r="E103" s="13" t="s">
        <v>15</v>
      </c>
      <c r="F103" s="16">
        <v>798</v>
      </c>
      <c r="G103" s="16">
        <v>761</v>
      </c>
      <c r="H103" s="16">
        <v>786</v>
      </c>
    </row>
    <row r="104" spans="1:8" outlineLevel="1">
      <c r="A104">
        <v>8</v>
      </c>
      <c r="B104" t="str">
        <f t="shared" si="1"/>
        <v>FW50+kat8</v>
      </c>
      <c r="C104" t="s">
        <v>78</v>
      </c>
      <c r="D104" t="s">
        <v>71</v>
      </c>
      <c r="E104" s="13" t="s">
        <v>15</v>
      </c>
      <c r="F104" s="16">
        <v>385</v>
      </c>
      <c r="G104" s="16">
        <v>365</v>
      </c>
      <c r="H104" s="16">
        <v>378</v>
      </c>
    </row>
    <row r="105" spans="1:8" outlineLevel="1">
      <c r="A105">
        <v>9</v>
      </c>
      <c r="B105" t="str">
        <f t="shared" si="1"/>
        <v>FW50+kat9</v>
      </c>
      <c r="C105" t="s">
        <v>78</v>
      </c>
      <c r="D105" t="s">
        <v>72</v>
      </c>
      <c r="E105" s="13" t="s">
        <v>15</v>
      </c>
      <c r="F105" s="16">
        <v>433</v>
      </c>
      <c r="G105" s="16">
        <v>410</v>
      </c>
      <c r="H105" s="16">
        <v>425</v>
      </c>
    </row>
    <row r="106" spans="1:8" outlineLevel="1">
      <c r="A106">
        <v>10</v>
      </c>
      <c r="B106" t="str">
        <f t="shared" si="1"/>
        <v>FW50+kat10</v>
      </c>
      <c r="C106" t="s">
        <v>78</v>
      </c>
      <c r="D106" t="s">
        <v>73</v>
      </c>
      <c r="E106" s="13" t="s">
        <v>15</v>
      </c>
      <c r="F106" s="16">
        <v>461</v>
      </c>
      <c r="G106" s="16">
        <v>436</v>
      </c>
      <c r="H106" s="16">
        <v>452</v>
      </c>
    </row>
    <row r="107" spans="1:8" outlineLevel="1">
      <c r="A107">
        <v>11</v>
      </c>
      <c r="B107" t="str">
        <f t="shared" si="1"/>
        <v>FW50+kat11</v>
      </c>
      <c r="C107" t="s">
        <v>78</v>
      </c>
      <c r="D107" t="s">
        <v>74</v>
      </c>
      <c r="E107" s="13" t="s">
        <v>15</v>
      </c>
      <c r="F107" s="16">
        <v>492</v>
      </c>
      <c r="G107" s="16">
        <v>466</v>
      </c>
      <c r="H107" s="16">
        <v>483</v>
      </c>
    </row>
    <row r="108" spans="1:8" outlineLevel="1">
      <c r="A108">
        <v>12</v>
      </c>
      <c r="B108" t="str">
        <f t="shared" si="1"/>
        <v>FW50+kat12</v>
      </c>
      <c r="C108" t="s">
        <v>78</v>
      </c>
      <c r="D108" t="s">
        <v>75</v>
      </c>
      <c r="E108" s="13" t="s">
        <v>15</v>
      </c>
      <c r="F108" s="16">
        <v>523</v>
      </c>
      <c r="G108" s="16">
        <v>494</v>
      </c>
      <c r="H108" s="16">
        <v>513</v>
      </c>
    </row>
    <row r="109" spans="1:8" outlineLevel="1">
      <c r="A109">
        <v>13</v>
      </c>
      <c r="B109" t="str">
        <f t="shared" si="1"/>
        <v>FW50+kat13</v>
      </c>
      <c r="C109" t="s">
        <v>78</v>
      </c>
      <c r="D109" t="s">
        <v>76</v>
      </c>
      <c r="E109" s="13" t="s">
        <v>15</v>
      </c>
      <c r="F109" s="16">
        <v>571</v>
      </c>
      <c r="G109" s="16">
        <v>540</v>
      </c>
      <c r="H109" s="16">
        <v>561</v>
      </c>
    </row>
    <row r="110" spans="1:8" outlineLevel="1">
      <c r="A110">
        <v>14</v>
      </c>
      <c r="B110" t="str">
        <f t="shared" si="1"/>
        <v>FW50+kat14</v>
      </c>
      <c r="C110" t="s">
        <v>78</v>
      </c>
      <c r="D110" s="17" t="s">
        <v>79</v>
      </c>
      <c r="E110" s="13" t="s">
        <v>15</v>
      </c>
      <c r="F110" s="16">
        <v>122</v>
      </c>
      <c r="G110" s="16">
        <v>122</v>
      </c>
      <c r="H110" s="16">
        <v>122</v>
      </c>
    </row>
    <row r="111" spans="1:8" outlineLevel="1">
      <c r="A111" s="12">
        <v>15</v>
      </c>
      <c r="B111" s="12" t="str">
        <f t="shared" si="1"/>
        <v>FW50+kat15</v>
      </c>
      <c r="C111" s="12" t="s">
        <v>78</v>
      </c>
      <c r="D111" s="30" t="s">
        <v>77</v>
      </c>
      <c r="E111" s="13" t="s">
        <v>15</v>
      </c>
      <c r="F111" s="14"/>
      <c r="G111" s="14"/>
      <c r="H111" s="14"/>
    </row>
    <row r="112" spans="1:8">
      <c r="A112" s="27">
        <v>1</v>
      </c>
      <c r="B112" s="27" t="str">
        <f t="shared" si="1"/>
        <v>SP350001</v>
      </c>
      <c r="C112" s="27" t="s">
        <v>80</v>
      </c>
      <c r="D112" s="12" t="s">
        <v>14</v>
      </c>
      <c r="E112" s="33" t="s">
        <v>81</v>
      </c>
      <c r="F112" s="29">
        <v>1777</v>
      </c>
      <c r="G112" s="29"/>
      <c r="H112" s="29">
        <v>1777</v>
      </c>
    </row>
    <row r="113" spans="1:11" s="61" customFormat="1" outlineLevel="1">
      <c r="A113" s="22">
        <v>2</v>
      </c>
      <c r="B113" s="22" t="str">
        <f t="shared" si="1"/>
        <v>SP350002</v>
      </c>
      <c r="C113" s="22" t="s">
        <v>80</v>
      </c>
      <c r="D113" s="15" t="s">
        <v>16</v>
      </c>
      <c r="E113" s="33" t="s">
        <v>81</v>
      </c>
      <c r="F113" s="34">
        <v>52</v>
      </c>
      <c r="G113" s="18"/>
      <c r="H113" s="34">
        <v>52</v>
      </c>
      <c r="K113" s="39"/>
    </row>
    <row r="114" spans="1:11" s="61" customFormat="1" outlineLevel="1">
      <c r="A114" s="22">
        <v>3</v>
      </c>
      <c r="B114" s="22" t="str">
        <f t="shared" si="1"/>
        <v>SP350003</v>
      </c>
      <c r="C114" s="22" t="s">
        <v>80</v>
      </c>
      <c r="D114" s="15" t="s">
        <v>17</v>
      </c>
      <c r="E114" s="33" t="s">
        <v>81</v>
      </c>
      <c r="F114" s="34">
        <v>52</v>
      </c>
      <c r="G114" s="18"/>
      <c r="H114" s="34">
        <v>52</v>
      </c>
      <c r="K114" s="39"/>
    </row>
    <row r="115" spans="1:11" outlineLevel="1">
      <c r="A115" s="22">
        <v>4</v>
      </c>
      <c r="B115" s="22" t="str">
        <f t="shared" si="1"/>
        <v>SP350004</v>
      </c>
      <c r="C115" s="22" t="s">
        <v>80</v>
      </c>
      <c r="D115" s="17" t="s">
        <v>18</v>
      </c>
      <c r="E115" s="33" t="s">
        <v>81</v>
      </c>
      <c r="F115" s="16">
        <v>2137</v>
      </c>
      <c r="H115" s="16">
        <v>2137</v>
      </c>
    </row>
    <row r="116" spans="1:11" s="61" customFormat="1" outlineLevel="1">
      <c r="A116" s="22">
        <v>5</v>
      </c>
      <c r="B116" s="22" t="str">
        <f t="shared" si="1"/>
        <v>SP350005</v>
      </c>
      <c r="C116" s="22" t="s">
        <v>80</v>
      </c>
      <c r="D116" s="19" t="s">
        <v>19</v>
      </c>
      <c r="E116" s="33" t="s">
        <v>81</v>
      </c>
      <c r="F116" s="18">
        <v>52</v>
      </c>
      <c r="G116" s="18"/>
      <c r="H116" s="18">
        <v>52</v>
      </c>
      <c r="K116" s="39"/>
    </row>
    <row r="117" spans="1:11" s="61" customFormat="1" outlineLevel="1">
      <c r="A117" s="22">
        <v>6</v>
      </c>
      <c r="B117" s="22" t="str">
        <f t="shared" si="1"/>
        <v>SP350006</v>
      </c>
      <c r="C117" s="22" t="s">
        <v>80</v>
      </c>
      <c r="D117" s="19" t="s">
        <v>20</v>
      </c>
      <c r="E117" s="33" t="s">
        <v>81</v>
      </c>
      <c r="F117" s="18">
        <v>69</v>
      </c>
      <c r="G117" s="18"/>
      <c r="H117" s="18">
        <v>69</v>
      </c>
      <c r="K117" s="39"/>
    </row>
    <row r="118" spans="1:11" outlineLevel="1">
      <c r="A118" s="22">
        <v>7</v>
      </c>
      <c r="B118" s="22" t="str">
        <f t="shared" si="1"/>
        <v>SP350007</v>
      </c>
      <c r="C118" s="22" t="s">
        <v>80</v>
      </c>
      <c r="D118" t="s">
        <v>22</v>
      </c>
      <c r="E118" s="33" t="s">
        <v>81</v>
      </c>
      <c r="F118" s="16">
        <v>3013</v>
      </c>
      <c r="H118" s="16">
        <v>3013</v>
      </c>
    </row>
    <row r="119" spans="1:11" s="61" customFormat="1" outlineLevel="1">
      <c r="A119" s="22">
        <v>8</v>
      </c>
      <c r="B119" s="22" t="str">
        <f t="shared" si="1"/>
        <v>SP350008</v>
      </c>
      <c r="C119" s="22" t="s">
        <v>80</v>
      </c>
      <c r="D119" s="15" t="s">
        <v>23</v>
      </c>
      <c r="E119" s="33" t="s">
        <v>81</v>
      </c>
      <c r="F119" s="18">
        <v>52</v>
      </c>
      <c r="G119" s="18"/>
      <c r="H119" s="18">
        <v>52</v>
      </c>
      <c r="K119" s="39"/>
    </row>
    <row r="120" spans="1:11" s="61" customFormat="1" outlineLevel="1">
      <c r="A120" s="22">
        <v>9</v>
      </c>
      <c r="B120" s="22" t="str">
        <f t="shared" si="1"/>
        <v>SP350009</v>
      </c>
      <c r="C120" s="22" t="s">
        <v>80</v>
      </c>
      <c r="D120" s="15" t="s">
        <v>24</v>
      </c>
      <c r="E120" s="33" t="s">
        <v>81</v>
      </c>
      <c r="F120" s="18">
        <v>89</v>
      </c>
      <c r="G120" s="18"/>
      <c r="H120" s="18">
        <v>89</v>
      </c>
      <c r="K120" s="39"/>
    </row>
    <row r="121" spans="1:11" outlineLevel="1">
      <c r="A121" s="22">
        <v>10</v>
      </c>
      <c r="B121" s="22" t="str">
        <f t="shared" si="1"/>
        <v>SP3500010</v>
      </c>
      <c r="C121" s="22" t="s">
        <v>80</v>
      </c>
      <c r="D121" s="17" t="s">
        <v>25</v>
      </c>
      <c r="E121" s="33" t="s">
        <v>81</v>
      </c>
      <c r="F121" s="16">
        <v>3471</v>
      </c>
      <c r="H121" s="16">
        <v>3471</v>
      </c>
    </row>
    <row r="122" spans="1:11" s="61" customFormat="1" outlineLevel="1">
      <c r="A122" s="22">
        <v>11</v>
      </c>
      <c r="B122" s="22" t="str">
        <f t="shared" si="1"/>
        <v>SP3500011</v>
      </c>
      <c r="C122" s="22" t="s">
        <v>80</v>
      </c>
      <c r="D122" s="19" t="s">
        <v>26</v>
      </c>
      <c r="E122" s="33" t="s">
        <v>81</v>
      </c>
      <c r="F122" s="18">
        <v>52</v>
      </c>
      <c r="G122" s="18"/>
      <c r="H122" s="18">
        <v>52</v>
      </c>
      <c r="K122" s="39"/>
    </row>
    <row r="123" spans="1:11" s="61" customFormat="1" outlineLevel="1">
      <c r="A123" s="22">
        <v>12</v>
      </c>
      <c r="B123" s="22" t="str">
        <f t="shared" si="1"/>
        <v>SP3500012</v>
      </c>
      <c r="C123" s="22" t="s">
        <v>80</v>
      </c>
      <c r="D123" s="19" t="s">
        <v>27</v>
      </c>
      <c r="E123" s="33" t="s">
        <v>81</v>
      </c>
      <c r="F123" s="18">
        <v>110</v>
      </c>
      <c r="G123" s="18"/>
      <c r="H123" s="18">
        <v>110</v>
      </c>
      <c r="K123" s="39"/>
    </row>
    <row r="124" spans="1:11" s="62" customFormat="1" outlineLevel="1">
      <c r="A124" s="22">
        <v>13</v>
      </c>
      <c r="B124" s="22" t="str">
        <f t="shared" si="1"/>
        <v>SP3500013</v>
      </c>
      <c r="C124" s="22" t="s">
        <v>80</v>
      </c>
      <c r="D124" s="20" t="s">
        <v>21</v>
      </c>
      <c r="E124" s="33" t="s">
        <v>81</v>
      </c>
      <c r="F124" s="21">
        <v>480</v>
      </c>
      <c r="G124" s="21"/>
      <c r="H124" s="21">
        <v>480</v>
      </c>
      <c r="K124" s="40"/>
    </row>
    <row r="125" spans="1:11" s="62" customFormat="1" outlineLevel="1">
      <c r="A125" s="22">
        <v>14</v>
      </c>
      <c r="B125" s="22" t="str">
        <f t="shared" si="1"/>
        <v>SP3500014</v>
      </c>
      <c r="C125" s="22" t="s">
        <v>80</v>
      </c>
      <c r="D125" s="20" t="s">
        <v>28</v>
      </c>
      <c r="E125" s="33" t="s">
        <v>81</v>
      </c>
      <c r="F125" s="21">
        <v>961</v>
      </c>
      <c r="G125" s="21"/>
      <c r="H125" s="21">
        <v>961</v>
      </c>
      <c r="K125" s="40"/>
    </row>
    <row r="126" spans="1:11" outlineLevel="1">
      <c r="A126" s="22">
        <v>15</v>
      </c>
      <c r="B126" s="22" t="str">
        <f t="shared" si="1"/>
        <v>SP3500015</v>
      </c>
      <c r="C126" s="22" t="s">
        <v>80</v>
      </c>
      <c r="D126" s="22" t="s">
        <v>82</v>
      </c>
      <c r="E126" s="33" t="s">
        <v>81</v>
      </c>
      <c r="F126" s="16">
        <v>125</v>
      </c>
      <c r="H126" s="16">
        <v>125</v>
      </c>
    </row>
    <row r="127" spans="1:11" outlineLevel="1">
      <c r="A127" s="22">
        <v>16</v>
      </c>
      <c r="B127" s="22" t="str">
        <f t="shared" si="1"/>
        <v>SP3500016</v>
      </c>
      <c r="C127" s="22" t="s">
        <v>80</v>
      </c>
      <c r="D127" s="17" t="s">
        <v>41</v>
      </c>
      <c r="E127" s="33" t="s">
        <v>81</v>
      </c>
    </row>
    <row r="128" spans="1:11" outlineLevel="1">
      <c r="A128" s="22">
        <v>17</v>
      </c>
      <c r="B128" s="22" t="str">
        <f t="shared" si="1"/>
        <v>SP3500017</v>
      </c>
      <c r="C128" s="22" t="s">
        <v>80</v>
      </c>
      <c r="D128" s="22" t="s">
        <v>83</v>
      </c>
      <c r="E128" s="33" t="s">
        <v>81</v>
      </c>
      <c r="F128" s="16">
        <v>190</v>
      </c>
      <c r="H128" s="16">
        <v>190</v>
      </c>
    </row>
    <row r="129" spans="1:8" outlineLevel="1">
      <c r="A129" s="22">
        <v>18</v>
      </c>
      <c r="B129" s="22" t="str">
        <f t="shared" si="1"/>
        <v>SP3500018</v>
      </c>
      <c r="C129" s="22" t="s">
        <v>80</v>
      </c>
      <c r="D129" s="17" t="s">
        <v>42</v>
      </c>
      <c r="E129" s="33" t="s">
        <v>81</v>
      </c>
    </row>
    <row r="130" spans="1:8" outlineLevel="1">
      <c r="A130" s="27">
        <v>19</v>
      </c>
      <c r="B130" s="27" t="str">
        <f t="shared" si="1"/>
        <v>SP3500019</v>
      </c>
      <c r="C130" s="27" t="s">
        <v>80</v>
      </c>
      <c r="D130" s="27" t="s">
        <v>84</v>
      </c>
      <c r="E130" s="13" t="s">
        <v>81</v>
      </c>
      <c r="F130" s="14"/>
      <c r="G130" s="14"/>
      <c r="H130" s="14"/>
    </row>
    <row r="131" spans="1:8">
      <c r="A131" s="27">
        <v>1</v>
      </c>
      <c r="B131" s="27" t="str">
        <f t="shared" ref="B131:B194" si="2">C131&amp;A131</f>
        <v>SP35000E301</v>
      </c>
      <c r="C131" s="27" t="s">
        <v>85</v>
      </c>
      <c r="D131" s="12" t="s">
        <v>86</v>
      </c>
      <c r="E131" s="33" t="s">
        <v>81</v>
      </c>
      <c r="F131" s="14">
        <v>1936</v>
      </c>
      <c r="G131" s="14"/>
      <c r="H131" s="14">
        <v>1936</v>
      </c>
    </row>
    <row r="132" spans="1:8" outlineLevel="1">
      <c r="A132" s="27">
        <v>2</v>
      </c>
      <c r="B132" s="22" t="str">
        <f t="shared" si="2"/>
        <v>SP35000E302</v>
      </c>
      <c r="C132" s="27" t="s">
        <v>85</v>
      </c>
      <c r="D132" s="15" t="s">
        <v>87</v>
      </c>
      <c r="E132" s="33" t="s">
        <v>81</v>
      </c>
      <c r="F132" s="16">
        <v>55</v>
      </c>
      <c r="H132" s="16">
        <v>55</v>
      </c>
    </row>
    <row r="133" spans="1:8" outlineLevel="1">
      <c r="A133" s="27">
        <v>3</v>
      </c>
      <c r="B133" s="22" t="str">
        <f t="shared" si="2"/>
        <v>SP35000E303</v>
      </c>
      <c r="C133" s="27" t="s">
        <v>85</v>
      </c>
      <c r="D133" s="15" t="s">
        <v>88</v>
      </c>
      <c r="E133" s="33" t="s">
        <v>81</v>
      </c>
      <c r="F133" s="16">
        <v>55</v>
      </c>
      <c r="H133" s="16">
        <v>55</v>
      </c>
    </row>
    <row r="134" spans="1:8" outlineLevel="1">
      <c r="A134" s="27">
        <v>4</v>
      </c>
      <c r="B134" s="22" t="str">
        <f t="shared" si="2"/>
        <v>SP35000E304</v>
      </c>
      <c r="C134" s="27" t="s">
        <v>85</v>
      </c>
      <c r="D134" s="17" t="s">
        <v>89</v>
      </c>
      <c r="E134" s="33" t="s">
        <v>81</v>
      </c>
      <c r="F134" s="16">
        <v>2263</v>
      </c>
      <c r="H134" s="16">
        <v>2263</v>
      </c>
    </row>
    <row r="135" spans="1:8" outlineLevel="1">
      <c r="A135" s="27">
        <v>5</v>
      </c>
      <c r="B135" s="22" t="str">
        <f t="shared" si="2"/>
        <v>SP35000E305</v>
      </c>
      <c r="C135" s="27" t="s">
        <v>85</v>
      </c>
      <c r="D135" s="19" t="s">
        <v>90</v>
      </c>
      <c r="E135" s="33" t="s">
        <v>81</v>
      </c>
      <c r="F135" s="16">
        <v>55</v>
      </c>
      <c r="H135" s="16">
        <v>55</v>
      </c>
    </row>
    <row r="136" spans="1:8" outlineLevel="1">
      <c r="A136" s="27">
        <v>6</v>
      </c>
      <c r="B136" s="22" t="str">
        <f t="shared" si="2"/>
        <v>SP35000E306</v>
      </c>
      <c r="C136" s="27" t="s">
        <v>85</v>
      </c>
      <c r="D136" s="19" t="s">
        <v>91</v>
      </c>
      <c r="E136" s="33" t="s">
        <v>81</v>
      </c>
      <c r="F136" s="16">
        <v>71</v>
      </c>
      <c r="H136" s="16">
        <v>71</v>
      </c>
    </row>
    <row r="137" spans="1:8" outlineLevel="1">
      <c r="A137" s="27">
        <v>7</v>
      </c>
      <c r="B137" s="22" t="str">
        <f t="shared" si="2"/>
        <v>SP35000E307</v>
      </c>
      <c r="C137" s="27" t="s">
        <v>85</v>
      </c>
      <c r="D137" t="s">
        <v>22</v>
      </c>
      <c r="E137" s="33" t="s">
        <v>81</v>
      </c>
      <c r="F137" s="16">
        <v>3264</v>
      </c>
      <c r="H137" s="16">
        <v>3264</v>
      </c>
    </row>
    <row r="138" spans="1:8" outlineLevel="1">
      <c r="A138" s="27">
        <v>8</v>
      </c>
      <c r="B138" s="22" t="str">
        <f t="shared" si="2"/>
        <v>SP35000E308</v>
      </c>
      <c r="C138" s="27" t="s">
        <v>85</v>
      </c>
      <c r="D138" s="15" t="s">
        <v>23</v>
      </c>
      <c r="E138" s="33" t="s">
        <v>81</v>
      </c>
      <c r="F138" s="16">
        <v>55</v>
      </c>
      <c r="H138" s="16">
        <v>55</v>
      </c>
    </row>
    <row r="139" spans="1:8" outlineLevel="1">
      <c r="A139" s="27">
        <v>9</v>
      </c>
      <c r="B139" s="22" t="str">
        <f t="shared" si="2"/>
        <v>SP35000E309</v>
      </c>
      <c r="C139" s="27" t="s">
        <v>85</v>
      </c>
      <c r="D139" s="15" t="s">
        <v>24</v>
      </c>
      <c r="E139" s="33" t="s">
        <v>81</v>
      </c>
      <c r="F139" s="16">
        <v>95</v>
      </c>
      <c r="H139" s="16">
        <v>95</v>
      </c>
    </row>
    <row r="140" spans="1:8" outlineLevel="1">
      <c r="A140" s="27">
        <v>10</v>
      </c>
      <c r="B140" s="22" t="str">
        <f t="shared" si="2"/>
        <v>SP35000E3010</v>
      </c>
      <c r="C140" s="27" t="s">
        <v>85</v>
      </c>
      <c r="D140" s="17" t="s">
        <v>25</v>
      </c>
      <c r="E140" s="33" t="s">
        <v>81</v>
      </c>
      <c r="F140" s="16">
        <v>3722</v>
      </c>
      <c r="H140" s="16">
        <v>3722</v>
      </c>
    </row>
    <row r="141" spans="1:8" outlineLevel="1">
      <c r="A141" s="27">
        <v>11</v>
      </c>
      <c r="B141" s="22" t="str">
        <f t="shared" si="2"/>
        <v>SP35000E3011</v>
      </c>
      <c r="C141" s="27" t="s">
        <v>85</v>
      </c>
      <c r="D141" s="19" t="s">
        <v>26</v>
      </c>
      <c r="E141" s="33" t="s">
        <v>81</v>
      </c>
      <c r="F141" s="16">
        <v>55</v>
      </c>
      <c r="H141" s="16">
        <v>55</v>
      </c>
    </row>
    <row r="142" spans="1:8" outlineLevel="1">
      <c r="A142" s="27">
        <v>12</v>
      </c>
      <c r="B142" s="22" t="str">
        <f t="shared" si="2"/>
        <v>SP35000E3012</v>
      </c>
      <c r="C142" s="27" t="s">
        <v>85</v>
      </c>
      <c r="D142" s="19" t="s">
        <v>27</v>
      </c>
      <c r="E142" s="33" t="s">
        <v>81</v>
      </c>
      <c r="F142" s="16">
        <v>116</v>
      </c>
      <c r="H142" s="16">
        <v>116</v>
      </c>
    </row>
    <row r="143" spans="1:8" outlineLevel="1">
      <c r="A143" s="27">
        <v>13</v>
      </c>
      <c r="B143" s="22" t="str">
        <f t="shared" si="2"/>
        <v>SP35000E3013</v>
      </c>
      <c r="C143" s="27" t="s">
        <v>85</v>
      </c>
      <c r="D143" s="20" t="s">
        <v>21</v>
      </c>
      <c r="E143" s="33" t="s">
        <v>81</v>
      </c>
      <c r="F143" s="21">
        <v>480</v>
      </c>
      <c r="H143" s="21">
        <v>480</v>
      </c>
    </row>
    <row r="144" spans="1:8" outlineLevel="1">
      <c r="A144" s="27">
        <v>14</v>
      </c>
      <c r="B144" s="22" t="str">
        <f t="shared" si="2"/>
        <v>SP35000E3014</v>
      </c>
      <c r="C144" s="27" t="s">
        <v>85</v>
      </c>
      <c r="D144" s="20" t="s">
        <v>28</v>
      </c>
      <c r="E144" s="33" t="s">
        <v>81</v>
      </c>
      <c r="F144" s="21">
        <v>961</v>
      </c>
      <c r="H144" s="21">
        <v>961</v>
      </c>
    </row>
    <row r="145" spans="1:8" outlineLevel="1">
      <c r="A145" s="27">
        <v>15</v>
      </c>
      <c r="B145" s="22" t="str">
        <f t="shared" si="2"/>
        <v>SP35000E3015</v>
      </c>
      <c r="C145" s="27" t="s">
        <v>85</v>
      </c>
      <c r="D145" s="22" t="s">
        <v>92</v>
      </c>
      <c r="E145" s="33" t="s">
        <v>81</v>
      </c>
      <c r="F145" s="16">
        <v>140</v>
      </c>
      <c r="H145" s="16">
        <v>140</v>
      </c>
    </row>
    <row r="146" spans="1:8" outlineLevel="1">
      <c r="A146" s="27">
        <v>16</v>
      </c>
      <c r="B146" s="22" t="str">
        <f t="shared" si="2"/>
        <v>SP35000E3016</v>
      </c>
      <c r="C146" s="27" t="s">
        <v>85</v>
      </c>
      <c r="D146" s="17" t="s">
        <v>41</v>
      </c>
      <c r="E146" s="33" t="s">
        <v>81</v>
      </c>
    </row>
    <row r="147" spans="1:8" outlineLevel="1">
      <c r="A147" s="27">
        <v>17</v>
      </c>
      <c r="B147" s="22" t="str">
        <f t="shared" si="2"/>
        <v>SP35000E3017</v>
      </c>
      <c r="C147" s="27" t="s">
        <v>85</v>
      </c>
      <c r="D147" s="22" t="s">
        <v>93</v>
      </c>
      <c r="E147" s="33" t="s">
        <v>81</v>
      </c>
      <c r="F147" s="16">
        <v>220</v>
      </c>
      <c r="H147" s="16">
        <v>220</v>
      </c>
    </row>
    <row r="148" spans="1:8" outlineLevel="1">
      <c r="A148" s="27">
        <v>18</v>
      </c>
      <c r="B148" s="22" t="str">
        <f t="shared" si="2"/>
        <v>SP35000E3018</v>
      </c>
      <c r="C148" s="27" t="s">
        <v>85</v>
      </c>
      <c r="D148" s="17" t="s">
        <v>42</v>
      </c>
      <c r="E148" s="33" t="s">
        <v>81</v>
      </c>
    </row>
    <row r="149" spans="1:8" outlineLevel="1">
      <c r="A149" s="27">
        <v>19</v>
      </c>
      <c r="B149" s="22" t="str">
        <f t="shared" si="2"/>
        <v>SP35000E3019</v>
      </c>
      <c r="C149" s="27" t="s">
        <v>85</v>
      </c>
      <c r="D149" s="22" t="s">
        <v>84</v>
      </c>
      <c r="E149" s="33" t="s">
        <v>81</v>
      </c>
    </row>
    <row r="150" spans="1:8" outlineLevel="1">
      <c r="A150" s="27">
        <v>20</v>
      </c>
      <c r="B150" s="22" t="str">
        <f t="shared" si="2"/>
        <v>SP35000E3020</v>
      </c>
      <c r="C150" s="27" t="s">
        <v>85</v>
      </c>
      <c r="D150" s="22"/>
      <c r="E150" s="33" t="s">
        <v>81</v>
      </c>
    </row>
    <row r="151" spans="1:8" outlineLevel="1">
      <c r="A151" s="27">
        <v>21</v>
      </c>
      <c r="B151" s="27" t="str">
        <f t="shared" si="2"/>
        <v>SP35000E3021</v>
      </c>
      <c r="C151" s="27" t="s">
        <v>85</v>
      </c>
      <c r="D151" s="27"/>
      <c r="E151" s="13" t="s">
        <v>81</v>
      </c>
      <c r="F151" s="14"/>
      <c r="G151" s="14"/>
      <c r="H151" s="14"/>
    </row>
    <row r="152" spans="1:8">
      <c r="A152" s="27">
        <v>1</v>
      </c>
      <c r="B152" s="27" t="str">
        <f t="shared" si="2"/>
        <v>SP565001</v>
      </c>
      <c r="C152" s="27" t="s">
        <v>94</v>
      </c>
      <c r="D152" s="12" t="s">
        <v>14</v>
      </c>
      <c r="E152" s="13" t="s">
        <v>81</v>
      </c>
      <c r="F152" s="14">
        <v>4823</v>
      </c>
      <c r="G152" s="14"/>
      <c r="H152" s="14">
        <v>4823</v>
      </c>
    </row>
    <row r="153" spans="1:8" outlineLevel="1">
      <c r="A153" s="22">
        <v>2</v>
      </c>
      <c r="B153" s="22" t="str">
        <f t="shared" si="2"/>
        <v>SP565002</v>
      </c>
      <c r="C153" s="22" t="s">
        <v>94</v>
      </c>
      <c r="D153" s="15" t="s">
        <v>16</v>
      </c>
      <c r="E153" s="33" t="s">
        <v>81</v>
      </c>
      <c r="F153" s="16">
        <v>130</v>
      </c>
      <c r="H153" s="16">
        <v>130</v>
      </c>
    </row>
    <row r="154" spans="1:8" outlineLevel="1">
      <c r="A154" s="22">
        <v>3</v>
      </c>
      <c r="B154" s="22" t="str">
        <f t="shared" si="2"/>
        <v>SP565003</v>
      </c>
      <c r="C154" s="22" t="s">
        <v>94</v>
      </c>
      <c r="D154" s="15" t="s">
        <v>17</v>
      </c>
      <c r="E154" s="33" t="s">
        <v>81</v>
      </c>
      <c r="F154" s="16">
        <v>156</v>
      </c>
      <c r="H154" s="16">
        <v>156</v>
      </c>
    </row>
    <row r="155" spans="1:8" outlineLevel="1">
      <c r="A155" s="22">
        <v>4</v>
      </c>
      <c r="B155" s="22" t="str">
        <f t="shared" si="2"/>
        <v>SP565004</v>
      </c>
      <c r="C155" s="22" t="s">
        <v>94</v>
      </c>
      <c r="D155" s="17" t="s">
        <v>18</v>
      </c>
      <c r="E155" s="33" t="s">
        <v>81</v>
      </c>
      <c r="F155" s="16">
        <v>5169</v>
      </c>
      <c r="H155" s="16">
        <v>5169</v>
      </c>
    </row>
    <row r="156" spans="1:8" outlineLevel="1">
      <c r="A156" s="22">
        <v>5</v>
      </c>
      <c r="B156" s="22" t="str">
        <f t="shared" si="2"/>
        <v>SP565005</v>
      </c>
      <c r="C156" s="22" t="s">
        <v>94</v>
      </c>
      <c r="D156" s="19" t="s">
        <v>19</v>
      </c>
      <c r="E156" s="33" t="s">
        <v>81</v>
      </c>
      <c r="F156" s="16">
        <v>130</v>
      </c>
      <c r="H156" s="16">
        <v>130</v>
      </c>
    </row>
    <row r="157" spans="1:8" outlineLevel="1">
      <c r="A157" s="22">
        <v>6</v>
      </c>
      <c r="B157" s="22" t="str">
        <f t="shared" si="2"/>
        <v>SP565006</v>
      </c>
      <c r="C157" s="22" t="s">
        <v>94</v>
      </c>
      <c r="D157" s="19" t="s">
        <v>20</v>
      </c>
      <c r="E157" s="33" t="s">
        <v>81</v>
      </c>
      <c r="F157" s="16">
        <v>173</v>
      </c>
      <c r="H157" s="16">
        <v>173</v>
      </c>
    </row>
    <row r="158" spans="1:8" outlineLevel="1">
      <c r="A158" s="22">
        <v>7</v>
      </c>
      <c r="B158" s="22" t="str">
        <f t="shared" si="2"/>
        <v>SP565007</v>
      </c>
      <c r="C158" s="22" t="s">
        <v>94</v>
      </c>
      <c r="D158" t="s">
        <v>22</v>
      </c>
      <c r="E158" s="33" t="s">
        <v>81</v>
      </c>
      <c r="F158" s="16">
        <v>7869</v>
      </c>
      <c r="H158" s="16">
        <v>7869</v>
      </c>
    </row>
    <row r="159" spans="1:8" outlineLevel="1">
      <c r="A159" s="22">
        <v>8</v>
      </c>
      <c r="B159" s="22" t="str">
        <f t="shared" si="2"/>
        <v>SP565008</v>
      </c>
      <c r="C159" s="22" t="s">
        <v>94</v>
      </c>
      <c r="D159" s="15" t="s">
        <v>23</v>
      </c>
      <c r="E159" s="33" t="s">
        <v>81</v>
      </c>
      <c r="F159" s="16">
        <v>130</v>
      </c>
      <c r="H159" s="16">
        <v>130</v>
      </c>
    </row>
    <row r="160" spans="1:8" outlineLevel="1">
      <c r="A160" s="22">
        <v>9</v>
      </c>
      <c r="B160" s="22" t="str">
        <f t="shared" si="2"/>
        <v>SP565009</v>
      </c>
      <c r="C160" s="22" t="s">
        <v>94</v>
      </c>
      <c r="D160" s="15" t="s">
        <v>24</v>
      </c>
      <c r="E160" s="33" t="s">
        <v>81</v>
      </c>
      <c r="F160" s="16">
        <v>246</v>
      </c>
      <c r="H160" s="16">
        <v>246</v>
      </c>
    </row>
    <row r="161" spans="1:8" outlineLevel="1">
      <c r="A161" s="22">
        <v>10</v>
      </c>
      <c r="B161" s="22" t="str">
        <f t="shared" si="2"/>
        <v>SP5650010</v>
      </c>
      <c r="C161" s="22" t="s">
        <v>94</v>
      </c>
      <c r="D161" s="17" t="s">
        <v>25</v>
      </c>
      <c r="E161" s="33" t="s">
        <v>81</v>
      </c>
      <c r="F161" s="16">
        <v>8313</v>
      </c>
      <c r="H161" s="16">
        <v>8313</v>
      </c>
    </row>
    <row r="162" spans="1:8" outlineLevel="1">
      <c r="A162" s="22">
        <v>11</v>
      </c>
      <c r="B162" s="22" t="str">
        <f t="shared" si="2"/>
        <v>SP5650011</v>
      </c>
      <c r="C162" s="22" t="s">
        <v>94</v>
      </c>
      <c r="D162" s="19" t="s">
        <v>26</v>
      </c>
      <c r="E162" s="33" t="s">
        <v>81</v>
      </c>
      <c r="F162" s="16">
        <v>130</v>
      </c>
      <c r="H162" s="16">
        <v>130</v>
      </c>
    </row>
    <row r="163" spans="1:8" outlineLevel="1">
      <c r="A163" s="22">
        <v>12</v>
      </c>
      <c r="B163" s="22" t="str">
        <f t="shared" si="2"/>
        <v>SP5650012</v>
      </c>
      <c r="C163" s="22" t="s">
        <v>94</v>
      </c>
      <c r="D163" s="19" t="s">
        <v>27</v>
      </c>
      <c r="E163" s="33" t="s">
        <v>81</v>
      </c>
      <c r="F163" s="16">
        <v>267</v>
      </c>
      <c r="H163" s="16">
        <v>267</v>
      </c>
    </row>
    <row r="164" spans="1:8" outlineLevel="1">
      <c r="A164" s="22">
        <v>13</v>
      </c>
      <c r="B164" s="22" t="str">
        <f t="shared" si="2"/>
        <v>SP5650013</v>
      </c>
      <c r="C164" s="22" t="s">
        <v>94</v>
      </c>
      <c r="D164" s="20" t="s">
        <v>21</v>
      </c>
      <c r="E164" s="33" t="s">
        <v>81</v>
      </c>
      <c r="F164" s="21">
        <v>480</v>
      </c>
      <c r="H164" s="21">
        <v>480</v>
      </c>
    </row>
    <row r="165" spans="1:8" outlineLevel="1">
      <c r="A165" s="22">
        <v>14</v>
      </c>
      <c r="B165" s="22" t="str">
        <f t="shared" si="2"/>
        <v>SP5650014</v>
      </c>
      <c r="C165" s="22" t="s">
        <v>94</v>
      </c>
      <c r="D165" s="20" t="s">
        <v>28</v>
      </c>
      <c r="E165" s="33" t="s">
        <v>81</v>
      </c>
      <c r="F165" s="21">
        <v>961</v>
      </c>
      <c r="H165" s="21">
        <v>961</v>
      </c>
    </row>
    <row r="166" spans="1:8" outlineLevel="1">
      <c r="A166" s="22">
        <v>15</v>
      </c>
      <c r="B166" s="22" t="str">
        <f t="shared" si="2"/>
        <v>SP5650015</v>
      </c>
      <c r="C166" s="22" t="s">
        <v>94</v>
      </c>
      <c r="D166" s="22" t="s">
        <v>95</v>
      </c>
      <c r="E166" s="33" t="s">
        <v>81</v>
      </c>
      <c r="F166" s="16">
        <v>378</v>
      </c>
      <c r="H166" s="16">
        <v>378</v>
      </c>
    </row>
    <row r="167" spans="1:8" outlineLevel="1">
      <c r="A167" s="22">
        <v>16</v>
      </c>
      <c r="B167" s="22" t="str">
        <f t="shared" si="2"/>
        <v>SP5650016</v>
      </c>
      <c r="C167" s="22" t="s">
        <v>94</v>
      </c>
      <c r="D167" s="17" t="s">
        <v>41</v>
      </c>
      <c r="E167" s="33" t="s">
        <v>81</v>
      </c>
    </row>
    <row r="168" spans="1:8" outlineLevel="1">
      <c r="A168" s="22">
        <v>17</v>
      </c>
      <c r="B168" s="22" t="str">
        <f t="shared" si="2"/>
        <v>SP5650017</v>
      </c>
      <c r="C168" s="22" t="s">
        <v>94</v>
      </c>
      <c r="D168" s="22" t="s">
        <v>96</v>
      </c>
      <c r="E168" s="33" t="s">
        <v>81</v>
      </c>
      <c r="F168" s="16">
        <v>448</v>
      </c>
      <c r="H168" s="16">
        <v>448</v>
      </c>
    </row>
    <row r="169" spans="1:8" outlineLevel="1">
      <c r="A169" s="22">
        <v>18</v>
      </c>
      <c r="B169" s="22" t="str">
        <f t="shared" si="2"/>
        <v>SP5650018</v>
      </c>
      <c r="C169" s="22" t="s">
        <v>94</v>
      </c>
      <c r="D169" s="17" t="s">
        <v>42</v>
      </c>
      <c r="E169" s="33" t="s">
        <v>81</v>
      </c>
    </row>
    <row r="170" spans="1:8" outlineLevel="1">
      <c r="A170" s="22">
        <v>19</v>
      </c>
      <c r="B170" s="22" t="str">
        <f t="shared" si="2"/>
        <v>SP5650019</v>
      </c>
      <c r="C170" s="22" t="s">
        <v>94</v>
      </c>
      <c r="D170" s="22" t="s">
        <v>84</v>
      </c>
      <c r="E170" s="33" t="s">
        <v>81</v>
      </c>
    </row>
    <row r="171" spans="1:8" outlineLevel="1">
      <c r="A171" s="22">
        <v>20</v>
      </c>
      <c r="B171" s="22" t="str">
        <f t="shared" si="2"/>
        <v>SP5650020</v>
      </c>
      <c r="C171" s="22" t="s">
        <v>94</v>
      </c>
      <c r="D171" s="22"/>
      <c r="E171" s="33" t="s">
        <v>81</v>
      </c>
    </row>
    <row r="172" spans="1:8" outlineLevel="1">
      <c r="A172" s="27">
        <v>21</v>
      </c>
      <c r="B172" s="27" t="str">
        <f t="shared" si="2"/>
        <v>SP5650021</v>
      </c>
      <c r="C172" s="27" t="s">
        <v>94</v>
      </c>
      <c r="D172" s="27"/>
      <c r="E172" s="13" t="s">
        <v>81</v>
      </c>
      <c r="F172" s="14"/>
      <c r="G172" s="14"/>
      <c r="H172" s="14"/>
    </row>
    <row r="173" spans="1:8">
      <c r="A173" s="27">
        <v>1</v>
      </c>
      <c r="B173" s="27" t="str">
        <f t="shared" si="2"/>
        <v>SP765001</v>
      </c>
      <c r="C173" s="27" t="s">
        <v>97</v>
      </c>
      <c r="D173" s="12" t="s">
        <v>14</v>
      </c>
      <c r="E173" s="13" t="s">
        <v>81</v>
      </c>
      <c r="F173" s="14">
        <v>6723</v>
      </c>
      <c r="G173" s="14"/>
      <c r="H173" s="14">
        <v>6723</v>
      </c>
    </row>
    <row r="174" spans="1:8" outlineLevel="1">
      <c r="A174" s="22">
        <v>2</v>
      </c>
      <c r="B174" s="22" t="str">
        <f t="shared" si="2"/>
        <v>SP765002</v>
      </c>
      <c r="C174" s="22" t="s">
        <v>97</v>
      </c>
      <c r="D174" s="15" t="s">
        <v>16</v>
      </c>
      <c r="E174" s="33" t="s">
        <v>81</v>
      </c>
      <c r="F174" s="16">
        <v>174</v>
      </c>
      <c r="H174" s="16">
        <v>174</v>
      </c>
    </row>
    <row r="175" spans="1:8" outlineLevel="1">
      <c r="A175" s="22">
        <v>3</v>
      </c>
      <c r="B175" s="22" t="str">
        <f t="shared" si="2"/>
        <v>SP765003</v>
      </c>
      <c r="C175" s="22" t="s">
        <v>97</v>
      </c>
      <c r="D175" s="15" t="s">
        <v>17</v>
      </c>
      <c r="E175" s="33" t="s">
        <v>81</v>
      </c>
      <c r="F175" s="16">
        <v>221</v>
      </c>
      <c r="H175" s="16">
        <v>221</v>
      </c>
    </row>
    <row r="176" spans="1:8" outlineLevel="1">
      <c r="A176" s="22">
        <v>4</v>
      </c>
      <c r="B176" s="22" t="str">
        <f t="shared" si="2"/>
        <v>SP765004</v>
      </c>
      <c r="C176" s="22" t="s">
        <v>97</v>
      </c>
      <c r="D176" s="17" t="s">
        <v>18</v>
      </c>
      <c r="E176" s="33" t="s">
        <v>81</v>
      </c>
      <c r="F176" s="16">
        <v>7145</v>
      </c>
      <c r="H176" s="16">
        <v>7145</v>
      </c>
    </row>
    <row r="177" spans="1:8" outlineLevel="1">
      <c r="A177" s="22">
        <v>5</v>
      </c>
      <c r="B177" s="22" t="str">
        <f t="shared" si="2"/>
        <v>SP765005</v>
      </c>
      <c r="C177" s="22" t="s">
        <v>97</v>
      </c>
      <c r="D177" s="19" t="s">
        <v>19</v>
      </c>
      <c r="E177" s="33" t="s">
        <v>81</v>
      </c>
      <c r="F177" s="16">
        <v>174</v>
      </c>
      <c r="H177" s="16">
        <v>174</v>
      </c>
    </row>
    <row r="178" spans="1:8" outlineLevel="1">
      <c r="A178" s="22">
        <v>6</v>
      </c>
      <c r="B178" s="22" t="str">
        <f t="shared" si="2"/>
        <v>SP765006</v>
      </c>
      <c r="C178" s="22" t="s">
        <v>97</v>
      </c>
      <c r="D178" s="19" t="s">
        <v>20</v>
      </c>
      <c r="E178" s="33" t="s">
        <v>81</v>
      </c>
      <c r="F178" s="16">
        <v>241</v>
      </c>
      <c r="H178" s="16">
        <v>241</v>
      </c>
    </row>
    <row r="179" spans="1:8" outlineLevel="1">
      <c r="A179" s="22">
        <v>7</v>
      </c>
      <c r="B179" s="22" t="str">
        <f t="shared" si="2"/>
        <v>SP765007</v>
      </c>
      <c r="C179" s="22" t="s">
        <v>97</v>
      </c>
      <c r="D179" t="s">
        <v>22</v>
      </c>
      <c r="E179" s="33" t="s">
        <v>81</v>
      </c>
      <c r="F179" s="16">
        <v>10910</v>
      </c>
      <c r="H179" s="16">
        <v>10910</v>
      </c>
    </row>
    <row r="180" spans="1:8" outlineLevel="1">
      <c r="A180" s="22">
        <v>8</v>
      </c>
      <c r="B180" s="22" t="str">
        <f t="shared" si="2"/>
        <v>SP765008</v>
      </c>
      <c r="C180" s="22" t="s">
        <v>97</v>
      </c>
      <c r="D180" s="15" t="s">
        <v>23</v>
      </c>
      <c r="E180" s="33" t="s">
        <v>81</v>
      </c>
      <c r="F180" s="16">
        <v>174</v>
      </c>
      <c r="H180" s="16">
        <v>174</v>
      </c>
    </row>
    <row r="181" spans="1:8" outlineLevel="1">
      <c r="A181" s="22">
        <v>9</v>
      </c>
      <c r="B181" s="22" t="str">
        <f t="shared" si="2"/>
        <v>SP765009</v>
      </c>
      <c r="C181" s="22" t="s">
        <v>97</v>
      </c>
      <c r="D181" s="15" t="s">
        <v>24</v>
      </c>
      <c r="E181" s="33" t="s">
        <v>81</v>
      </c>
      <c r="F181" s="16">
        <v>346</v>
      </c>
      <c r="H181" s="16">
        <v>346</v>
      </c>
    </row>
    <row r="182" spans="1:8" outlineLevel="1">
      <c r="A182" s="22">
        <v>10</v>
      </c>
      <c r="B182" s="22" t="str">
        <f t="shared" si="2"/>
        <v>SP7650010</v>
      </c>
      <c r="C182" s="22" t="s">
        <v>97</v>
      </c>
      <c r="D182" s="17" t="s">
        <v>25</v>
      </c>
      <c r="E182" s="33" t="s">
        <v>81</v>
      </c>
      <c r="F182" s="16">
        <v>11463</v>
      </c>
      <c r="H182" s="16">
        <v>11463</v>
      </c>
    </row>
    <row r="183" spans="1:8" outlineLevel="1">
      <c r="A183" s="22">
        <v>11</v>
      </c>
      <c r="B183" s="22" t="str">
        <f t="shared" si="2"/>
        <v>SP7650011</v>
      </c>
      <c r="C183" s="22" t="s">
        <v>97</v>
      </c>
      <c r="D183" s="19" t="s">
        <v>26</v>
      </c>
      <c r="E183" s="33" t="s">
        <v>81</v>
      </c>
      <c r="F183" s="16">
        <v>174</v>
      </c>
      <c r="H183" s="16">
        <v>174</v>
      </c>
    </row>
    <row r="184" spans="1:8" outlineLevel="1">
      <c r="A184" s="22">
        <v>12</v>
      </c>
      <c r="B184" s="22" t="str">
        <f t="shared" si="2"/>
        <v>SP7650012</v>
      </c>
      <c r="C184" s="22" t="s">
        <v>97</v>
      </c>
      <c r="D184" s="19" t="s">
        <v>27</v>
      </c>
      <c r="E184" s="33" t="s">
        <v>81</v>
      </c>
      <c r="F184" s="16">
        <v>372</v>
      </c>
      <c r="H184" s="16">
        <v>372</v>
      </c>
    </row>
    <row r="185" spans="1:8" outlineLevel="1">
      <c r="A185" s="22">
        <v>13</v>
      </c>
      <c r="B185" s="22" t="str">
        <f t="shared" si="2"/>
        <v>SP7650013</v>
      </c>
      <c r="C185" s="22" t="s">
        <v>97</v>
      </c>
      <c r="D185" s="20" t="s">
        <v>21</v>
      </c>
      <c r="E185" s="33" t="s">
        <v>81</v>
      </c>
      <c r="F185" s="21">
        <v>480</v>
      </c>
      <c r="H185" s="21">
        <v>480</v>
      </c>
    </row>
    <row r="186" spans="1:8" outlineLevel="1">
      <c r="A186" s="22">
        <v>14</v>
      </c>
      <c r="B186" s="22" t="str">
        <f t="shared" si="2"/>
        <v>SP7650014</v>
      </c>
      <c r="C186" s="22" t="s">
        <v>97</v>
      </c>
      <c r="D186" s="20" t="s">
        <v>28</v>
      </c>
      <c r="E186" s="33" t="s">
        <v>81</v>
      </c>
      <c r="F186" s="21">
        <v>961</v>
      </c>
      <c r="H186" s="21">
        <v>961</v>
      </c>
    </row>
    <row r="187" spans="1:8" outlineLevel="1">
      <c r="A187" s="22">
        <v>15</v>
      </c>
      <c r="B187" s="22" t="str">
        <f t="shared" si="2"/>
        <v>SP7650015</v>
      </c>
      <c r="C187" s="22" t="s">
        <v>97</v>
      </c>
      <c r="D187" s="22" t="s">
        <v>98</v>
      </c>
      <c r="E187" s="33" t="s">
        <v>81</v>
      </c>
      <c r="F187" s="16">
        <v>476</v>
      </c>
      <c r="H187" s="16">
        <v>476</v>
      </c>
    </row>
    <row r="188" spans="1:8" outlineLevel="1">
      <c r="A188" s="22">
        <v>16</v>
      </c>
      <c r="B188" s="22" t="str">
        <f t="shared" si="2"/>
        <v>SP7650016</v>
      </c>
      <c r="C188" s="22" t="s">
        <v>97</v>
      </c>
      <c r="D188" s="17" t="s">
        <v>41</v>
      </c>
      <c r="E188" s="33" t="s">
        <v>81</v>
      </c>
    </row>
    <row r="189" spans="1:8" outlineLevel="1">
      <c r="A189" s="22">
        <v>17</v>
      </c>
      <c r="B189" s="22" t="str">
        <f t="shared" si="2"/>
        <v>SP7650017</v>
      </c>
      <c r="C189" s="22" t="s">
        <v>97</v>
      </c>
      <c r="D189" s="22" t="s">
        <v>99</v>
      </c>
      <c r="E189" s="33" t="s">
        <v>81</v>
      </c>
      <c r="F189" s="16">
        <v>580</v>
      </c>
      <c r="H189" s="16">
        <v>580</v>
      </c>
    </row>
    <row r="190" spans="1:8" outlineLevel="1">
      <c r="A190" s="22">
        <v>18</v>
      </c>
      <c r="B190" s="22" t="str">
        <f t="shared" si="2"/>
        <v>SP7650018</v>
      </c>
      <c r="C190" s="22" t="s">
        <v>97</v>
      </c>
      <c r="D190" s="17" t="s">
        <v>42</v>
      </c>
      <c r="E190" s="33" t="s">
        <v>81</v>
      </c>
    </row>
    <row r="191" spans="1:8" outlineLevel="1">
      <c r="A191" s="22">
        <v>19</v>
      </c>
      <c r="B191" s="22" t="str">
        <f t="shared" si="2"/>
        <v>SP7650019</v>
      </c>
      <c r="C191" s="22" t="s">
        <v>97</v>
      </c>
      <c r="D191" s="22" t="s">
        <v>84</v>
      </c>
      <c r="E191" s="33" t="s">
        <v>81</v>
      </c>
    </row>
    <row r="192" spans="1:8" outlineLevel="1">
      <c r="A192" s="22">
        <v>20</v>
      </c>
      <c r="B192" s="22" t="str">
        <f t="shared" si="2"/>
        <v>SP7650020</v>
      </c>
      <c r="C192" s="22" t="s">
        <v>97</v>
      </c>
      <c r="D192" s="22"/>
      <c r="E192" s="33" t="s">
        <v>81</v>
      </c>
    </row>
    <row r="193" spans="1:8" outlineLevel="1">
      <c r="A193" s="27">
        <v>21</v>
      </c>
      <c r="B193" s="27" t="str">
        <f t="shared" si="2"/>
        <v>SP7650021</v>
      </c>
      <c r="C193" s="27" t="s">
        <v>97</v>
      </c>
      <c r="D193" s="27"/>
      <c r="E193" s="13" t="s">
        <v>81</v>
      </c>
      <c r="F193" s="14"/>
      <c r="G193" s="14"/>
      <c r="H193" s="14"/>
    </row>
    <row r="194" spans="1:8">
      <c r="A194" s="27">
        <v>1</v>
      </c>
      <c r="B194" s="27" t="str">
        <f t="shared" si="2"/>
        <v>SP790001</v>
      </c>
      <c r="C194" s="27" t="s">
        <v>100</v>
      </c>
      <c r="D194" s="12" t="s">
        <v>14</v>
      </c>
      <c r="E194" s="13" t="s">
        <v>81</v>
      </c>
      <c r="F194" s="14">
        <v>8757</v>
      </c>
      <c r="G194" s="14"/>
      <c r="H194" s="14">
        <v>8757</v>
      </c>
    </row>
    <row r="195" spans="1:8" outlineLevel="1">
      <c r="A195" s="22">
        <v>2</v>
      </c>
      <c r="B195" s="22" t="str">
        <f t="shared" ref="B195:B258" si="3">C195&amp;A195</f>
        <v>SP790002</v>
      </c>
      <c r="C195" s="22" t="s">
        <v>100</v>
      </c>
      <c r="D195" s="15" t="s">
        <v>16</v>
      </c>
      <c r="E195" s="33" t="s">
        <v>81</v>
      </c>
      <c r="F195" s="16">
        <v>230</v>
      </c>
      <c r="H195" s="16">
        <v>230</v>
      </c>
    </row>
    <row r="196" spans="1:8" outlineLevel="1">
      <c r="A196" s="22">
        <v>3</v>
      </c>
      <c r="B196" s="22" t="str">
        <f t="shared" si="3"/>
        <v>SP790003</v>
      </c>
      <c r="C196" s="22" t="s">
        <v>100</v>
      </c>
      <c r="D196" s="15" t="s">
        <v>17</v>
      </c>
      <c r="E196" s="33" t="s">
        <v>81</v>
      </c>
      <c r="F196" s="16">
        <v>291</v>
      </c>
      <c r="H196" s="16">
        <v>291</v>
      </c>
    </row>
    <row r="197" spans="1:8" outlineLevel="1">
      <c r="A197" s="22">
        <v>4</v>
      </c>
      <c r="B197" s="22" t="str">
        <f t="shared" si="3"/>
        <v>SP790004</v>
      </c>
      <c r="C197" s="22" t="s">
        <v>100</v>
      </c>
      <c r="D197" s="17" t="s">
        <v>18</v>
      </c>
      <c r="E197" s="33" t="s">
        <v>81</v>
      </c>
      <c r="F197" s="16">
        <v>9399</v>
      </c>
      <c r="H197" s="16">
        <v>9399</v>
      </c>
    </row>
    <row r="198" spans="1:8" outlineLevel="1">
      <c r="A198" s="22">
        <v>5</v>
      </c>
      <c r="B198" s="22" t="str">
        <f t="shared" si="3"/>
        <v>SP790005</v>
      </c>
      <c r="C198" s="22" t="s">
        <v>100</v>
      </c>
      <c r="D198" s="19" t="s">
        <v>19</v>
      </c>
      <c r="E198" s="33" t="s">
        <v>81</v>
      </c>
      <c r="F198" s="16">
        <v>230</v>
      </c>
      <c r="H198" s="16">
        <v>230</v>
      </c>
    </row>
    <row r="199" spans="1:8" outlineLevel="1">
      <c r="A199" s="22">
        <v>6</v>
      </c>
      <c r="B199" s="22" t="str">
        <f t="shared" si="3"/>
        <v>SP790006</v>
      </c>
      <c r="C199" s="22" t="s">
        <v>100</v>
      </c>
      <c r="D199" s="19" t="s">
        <v>20</v>
      </c>
      <c r="E199" s="33" t="s">
        <v>81</v>
      </c>
      <c r="F199" s="16">
        <v>318</v>
      </c>
      <c r="H199" s="16">
        <v>318</v>
      </c>
    </row>
    <row r="200" spans="1:8" outlineLevel="1">
      <c r="A200" s="22">
        <v>7</v>
      </c>
      <c r="B200" s="22" t="str">
        <f t="shared" si="3"/>
        <v>SP790007</v>
      </c>
      <c r="C200" s="22" t="s">
        <v>100</v>
      </c>
      <c r="D200" t="s">
        <v>22</v>
      </c>
      <c r="E200" s="33" t="s">
        <v>81</v>
      </c>
      <c r="F200" s="16">
        <v>14457</v>
      </c>
      <c r="H200" s="16">
        <v>14457</v>
      </c>
    </row>
    <row r="201" spans="1:8" outlineLevel="1">
      <c r="A201" s="22">
        <v>8</v>
      </c>
      <c r="B201" s="22" t="str">
        <f t="shared" si="3"/>
        <v>SP790008</v>
      </c>
      <c r="C201" s="22" t="s">
        <v>100</v>
      </c>
      <c r="D201" s="15" t="s">
        <v>23</v>
      </c>
      <c r="E201" s="33" t="s">
        <v>81</v>
      </c>
      <c r="F201" s="16">
        <v>230</v>
      </c>
      <c r="H201" s="16">
        <v>230</v>
      </c>
    </row>
    <row r="202" spans="1:8" outlineLevel="1">
      <c r="A202" s="22">
        <v>9</v>
      </c>
      <c r="B202" s="22" t="str">
        <f t="shared" si="3"/>
        <v>SP790009</v>
      </c>
      <c r="C202" s="22" t="s">
        <v>100</v>
      </c>
      <c r="D202" s="15" t="s">
        <v>24</v>
      </c>
      <c r="E202" s="33" t="s">
        <v>81</v>
      </c>
      <c r="F202" s="16">
        <v>463</v>
      </c>
      <c r="H202" s="16">
        <v>463</v>
      </c>
    </row>
    <row r="203" spans="1:8" outlineLevel="1">
      <c r="A203" s="22">
        <v>10</v>
      </c>
      <c r="B203" s="22" t="str">
        <f t="shared" si="3"/>
        <v>SP7900010</v>
      </c>
      <c r="C203" s="22" t="s">
        <v>100</v>
      </c>
      <c r="D203" s="17" t="s">
        <v>25</v>
      </c>
      <c r="E203" s="33" t="s">
        <v>81</v>
      </c>
      <c r="F203" s="16">
        <v>15099</v>
      </c>
      <c r="H203" s="16">
        <v>15099</v>
      </c>
    </row>
    <row r="204" spans="1:8" outlineLevel="1">
      <c r="A204" s="22">
        <v>11</v>
      </c>
      <c r="B204" s="22" t="str">
        <f t="shared" si="3"/>
        <v>SP7900011</v>
      </c>
      <c r="C204" s="22" t="s">
        <v>100</v>
      </c>
      <c r="D204" s="19" t="s">
        <v>26</v>
      </c>
      <c r="E204" s="33" t="s">
        <v>81</v>
      </c>
      <c r="F204" s="16">
        <v>230</v>
      </c>
      <c r="H204" s="16">
        <v>230</v>
      </c>
    </row>
    <row r="205" spans="1:8" outlineLevel="1">
      <c r="A205" s="22">
        <v>12</v>
      </c>
      <c r="B205" s="22" t="str">
        <f t="shared" si="3"/>
        <v>SP7900012</v>
      </c>
      <c r="C205" s="22" t="s">
        <v>100</v>
      </c>
      <c r="D205" s="19" t="s">
        <v>27</v>
      </c>
      <c r="E205" s="33" t="s">
        <v>81</v>
      </c>
      <c r="F205" s="16">
        <v>491</v>
      </c>
      <c r="H205" s="16">
        <v>491</v>
      </c>
    </row>
    <row r="206" spans="1:8" outlineLevel="1">
      <c r="A206" s="22">
        <v>13</v>
      </c>
      <c r="B206" s="22" t="str">
        <f t="shared" si="3"/>
        <v>SP7900013</v>
      </c>
      <c r="C206" s="22" t="s">
        <v>100</v>
      </c>
      <c r="D206" s="22" t="s">
        <v>101</v>
      </c>
      <c r="E206" s="33" t="s">
        <v>81</v>
      </c>
      <c r="F206" s="16">
        <v>676</v>
      </c>
      <c r="H206" s="16">
        <v>676</v>
      </c>
    </row>
    <row r="207" spans="1:8" outlineLevel="1">
      <c r="A207" s="22">
        <v>14</v>
      </c>
      <c r="B207" s="22" t="str">
        <f t="shared" si="3"/>
        <v>SP7900014</v>
      </c>
      <c r="C207" s="22" t="s">
        <v>100</v>
      </c>
      <c r="D207" s="17" t="s">
        <v>41</v>
      </c>
      <c r="E207" s="33" t="s">
        <v>81</v>
      </c>
    </row>
    <row r="208" spans="1:8" outlineLevel="1">
      <c r="A208" s="22">
        <v>15</v>
      </c>
      <c r="B208" s="22" t="str">
        <f t="shared" si="3"/>
        <v>SP7900015</v>
      </c>
      <c r="C208" s="22" t="s">
        <v>100</v>
      </c>
      <c r="D208" s="22" t="s">
        <v>102</v>
      </c>
      <c r="E208" s="33" t="s">
        <v>81</v>
      </c>
      <c r="F208" s="16">
        <v>801</v>
      </c>
      <c r="H208" s="16">
        <v>801</v>
      </c>
    </row>
    <row r="209" spans="1:8" outlineLevel="1">
      <c r="A209" s="22">
        <v>16</v>
      </c>
      <c r="B209" s="22" t="str">
        <f t="shared" si="3"/>
        <v>SP7900016</v>
      </c>
      <c r="C209" s="22" t="s">
        <v>100</v>
      </c>
      <c r="D209" s="17" t="s">
        <v>42</v>
      </c>
      <c r="E209" s="33" t="s">
        <v>81</v>
      </c>
    </row>
    <row r="210" spans="1:8" outlineLevel="1">
      <c r="A210" s="22">
        <v>17</v>
      </c>
      <c r="B210" s="22" t="str">
        <f t="shared" si="3"/>
        <v>SP7900017</v>
      </c>
      <c r="C210" s="22" t="s">
        <v>100</v>
      </c>
      <c r="D210" s="22" t="s">
        <v>84</v>
      </c>
      <c r="E210" s="33" t="s">
        <v>81</v>
      </c>
    </row>
    <row r="211" spans="1:8" outlineLevel="1">
      <c r="A211" s="22">
        <v>18</v>
      </c>
      <c r="B211" s="22" t="str">
        <f t="shared" si="3"/>
        <v>SP7900018</v>
      </c>
      <c r="C211" s="22" t="s">
        <v>100</v>
      </c>
      <c r="D211" s="22"/>
      <c r="E211" s="33" t="s">
        <v>81</v>
      </c>
    </row>
    <row r="212" spans="1:8" outlineLevel="1">
      <c r="A212" s="22">
        <v>19</v>
      </c>
      <c r="B212" s="27" t="str">
        <f t="shared" si="3"/>
        <v>SP7900019</v>
      </c>
      <c r="C212" s="27" t="s">
        <v>100</v>
      </c>
      <c r="D212" s="27"/>
      <c r="E212" s="13" t="s">
        <v>81</v>
      </c>
      <c r="F212" s="14"/>
      <c r="G212" s="14"/>
      <c r="H212" s="14"/>
    </row>
    <row r="213" spans="1:8">
      <c r="A213" s="27">
        <v>1</v>
      </c>
      <c r="B213" s="27" t="str">
        <f t="shared" si="3"/>
        <v>SP950001</v>
      </c>
      <c r="C213" s="27" t="s">
        <v>103</v>
      </c>
      <c r="D213" s="12" t="s">
        <v>14</v>
      </c>
      <c r="E213" s="13" t="s">
        <v>81</v>
      </c>
      <c r="F213" s="14"/>
      <c r="G213" s="14">
        <v>8273</v>
      </c>
      <c r="H213" s="14"/>
    </row>
    <row r="214" spans="1:8" outlineLevel="1">
      <c r="A214" s="22">
        <v>2</v>
      </c>
      <c r="B214" s="22" t="str">
        <f t="shared" si="3"/>
        <v>SP950002</v>
      </c>
      <c r="C214" s="22" t="s">
        <v>103</v>
      </c>
      <c r="D214" s="15" t="s">
        <v>16</v>
      </c>
      <c r="E214" s="33" t="s">
        <v>81</v>
      </c>
      <c r="G214" s="16">
        <v>187</v>
      </c>
    </row>
    <row r="215" spans="1:8" outlineLevel="1">
      <c r="A215" s="22">
        <v>3</v>
      </c>
      <c r="B215" s="22" t="str">
        <f t="shared" si="3"/>
        <v>SP950003</v>
      </c>
      <c r="C215" s="22" t="s">
        <v>103</v>
      </c>
      <c r="D215" s="15" t="s">
        <v>17</v>
      </c>
      <c r="E215" s="33" t="s">
        <v>81</v>
      </c>
      <c r="G215" s="16">
        <v>225</v>
      </c>
    </row>
    <row r="216" spans="1:8" outlineLevel="1">
      <c r="A216" s="22">
        <v>4</v>
      </c>
      <c r="B216" s="22" t="str">
        <f t="shared" si="3"/>
        <v>SP950004</v>
      </c>
      <c r="C216" s="22" t="s">
        <v>103</v>
      </c>
      <c r="D216" s="17" t="s">
        <v>18</v>
      </c>
      <c r="E216" s="33" t="s">
        <v>81</v>
      </c>
      <c r="G216" s="16">
        <v>8405</v>
      </c>
    </row>
    <row r="217" spans="1:8" outlineLevel="1">
      <c r="A217" s="22">
        <v>5</v>
      </c>
      <c r="B217" s="22" t="str">
        <f t="shared" si="3"/>
        <v>SP950005</v>
      </c>
      <c r="C217" s="22" t="s">
        <v>103</v>
      </c>
      <c r="D217" s="19" t="s">
        <v>19</v>
      </c>
      <c r="E217" s="33" t="s">
        <v>81</v>
      </c>
      <c r="G217" s="16">
        <v>187</v>
      </c>
    </row>
    <row r="218" spans="1:8" outlineLevel="1">
      <c r="A218" s="22">
        <v>6</v>
      </c>
      <c r="B218" s="22" t="str">
        <f t="shared" si="3"/>
        <v>SP950006</v>
      </c>
      <c r="C218" s="22" t="s">
        <v>103</v>
      </c>
      <c r="D218" s="19" t="s">
        <v>20</v>
      </c>
      <c r="E218" s="33" t="s">
        <v>81</v>
      </c>
      <c r="G218" s="16">
        <v>232</v>
      </c>
    </row>
    <row r="219" spans="1:8" outlineLevel="1">
      <c r="A219" s="22">
        <v>7</v>
      </c>
      <c r="B219" s="22" t="str">
        <f t="shared" si="3"/>
        <v>SP950007</v>
      </c>
      <c r="C219" s="22" t="s">
        <v>103</v>
      </c>
      <c r="D219" t="s">
        <v>22</v>
      </c>
      <c r="E219" s="33" t="s">
        <v>81</v>
      </c>
      <c r="G219" s="16">
        <v>12826</v>
      </c>
    </row>
    <row r="220" spans="1:8" outlineLevel="1">
      <c r="A220" s="22">
        <v>8</v>
      </c>
      <c r="B220" s="22" t="str">
        <f t="shared" si="3"/>
        <v>SP950008</v>
      </c>
      <c r="C220" s="22" t="s">
        <v>103</v>
      </c>
      <c r="D220" s="15" t="s">
        <v>23</v>
      </c>
      <c r="E220" s="33" t="s">
        <v>81</v>
      </c>
      <c r="G220" s="16">
        <v>187</v>
      </c>
    </row>
    <row r="221" spans="1:8" outlineLevel="1">
      <c r="A221" s="22">
        <v>9</v>
      </c>
      <c r="B221" s="22" t="str">
        <f t="shared" si="3"/>
        <v>SP950009</v>
      </c>
      <c r="C221" s="22" t="s">
        <v>103</v>
      </c>
      <c r="D221" s="15" t="s">
        <v>24</v>
      </c>
      <c r="E221" s="33" t="s">
        <v>81</v>
      </c>
      <c r="G221" s="16">
        <v>361</v>
      </c>
    </row>
    <row r="222" spans="1:8" outlineLevel="1">
      <c r="A222" s="22">
        <v>10</v>
      </c>
      <c r="B222" s="22" t="str">
        <f t="shared" si="3"/>
        <v>SP9500010</v>
      </c>
      <c r="C222" s="22" t="s">
        <v>103</v>
      </c>
      <c r="D222" s="17" t="s">
        <v>25</v>
      </c>
      <c r="E222" s="33" t="s">
        <v>81</v>
      </c>
      <c r="G222" s="16">
        <v>12958</v>
      </c>
    </row>
    <row r="223" spans="1:8" outlineLevel="1">
      <c r="A223" s="22">
        <v>11</v>
      </c>
      <c r="B223" s="22" t="str">
        <f t="shared" si="3"/>
        <v>SP9500011</v>
      </c>
      <c r="C223" s="22" t="s">
        <v>103</v>
      </c>
      <c r="D223" s="19" t="s">
        <v>26</v>
      </c>
      <c r="E223" s="33" t="s">
        <v>81</v>
      </c>
      <c r="G223" s="16">
        <v>187</v>
      </c>
    </row>
    <row r="224" spans="1:8" outlineLevel="1">
      <c r="A224" s="22">
        <v>12</v>
      </c>
      <c r="B224" s="22" t="str">
        <f t="shared" si="3"/>
        <v>SP9500012</v>
      </c>
      <c r="C224" s="22" t="s">
        <v>103</v>
      </c>
      <c r="D224" s="19" t="s">
        <v>27</v>
      </c>
      <c r="E224" s="33" t="s">
        <v>81</v>
      </c>
      <c r="G224" s="16">
        <v>368</v>
      </c>
    </row>
    <row r="225" spans="1:8" outlineLevel="1">
      <c r="A225" s="22">
        <v>13</v>
      </c>
      <c r="B225" s="22" t="str">
        <f t="shared" si="3"/>
        <v>SP9500013</v>
      </c>
      <c r="C225" s="22" t="s">
        <v>103</v>
      </c>
      <c r="D225" s="20" t="s">
        <v>21</v>
      </c>
      <c r="E225" s="33" t="s">
        <v>81</v>
      </c>
      <c r="G225" s="21">
        <v>480</v>
      </c>
    </row>
    <row r="226" spans="1:8" outlineLevel="1">
      <c r="A226" s="22">
        <v>14</v>
      </c>
      <c r="B226" s="22" t="str">
        <f t="shared" si="3"/>
        <v>SP9500014</v>
      </c>
      <c r="C226" s="22" t="s">
        <v>103</v>
      </c>
      <c r="D226" s="20" t="s">
        <v>28</v>
      </c>
      <c r="E226" s="33" t="s">
        <v>81</v>
      </c>
      <c r="G226" s="21">
        <v>961</v>
      </c>
    </row>
    <row r="227" spans="1:8" outlineLevel="1">
      <c r="A227" s="22">
        <v>15</v>
      </c>
      <c r="B227" s="22" t="str">
        <f t="shared" si="3"/>
        <v>SP9500015</v>
      </c>
      <c r="C227" s="22" t="s">
        <v>103</v>
      </c>
      <c r="D227" s="22" t="s">
        <v>104</v>
      </c>
      <c r="E227" s="33" t="s">
        <v>81</v>
      </c>
      <c r="G227" s="16">
        <v>565</v>
      </c>
    </row>
    <row r="228" spans="1:8" outlineLevel="1">
      <c r="A228" s="22">
        <v>16</v>
      </c>
      <c r="B228" s="22" t="str">
        <f t="shared" si="3"/>
        <v>SP9500016</v>
      </c>
      <c r="C228" s="22" t="s">
        <v>103</v>
      </c>
      <c r="D228" s="17" t="s">
        <v>41</v>
      </c>
      <c r="E228" s="33" t="s">
        <v>81</v>
      </c>
    </row>
    <row r="229" spans="1:8" outlineLevel="1">
      <c r="A229" s="22">
        <v>17</v>
      </c>
      <c r="B229" s="22" t="str">
        <f t="shared" si="3"/>
        <v>SP9500017</v>
      </c>
      <c r="C229" s="22" t="s">
        <v>103</v>
      </c>
      <c r="D229" s="22" t="s">
        <v>105</v>
      </c>
      <c r="E229" s="33" t="s">
        <v>81</v>
      </c>
      <c r="G229" s="16">
        <v>776</v>
      </c>
    </row>
    <row r="230" spans="1:8" outlineLevel="1">
      <c r="A230" s="27">
        <v>18</v>
      </c>
      <c r="B230" s="27" t="str">
        <f t="shared" si="3"/>
        <v>SP9500018</v>
      </c>
      <c r="C230" s="27" t="s">
        <v>103</v>
      </c>
      <c r="D230" s="30" t="s">
        <v>42</v>
      </c>
      <c r="E230" s="13" t="s">
        <v>81</v>
      </c>
      <c r="F230" s="14"/>
      <c r="G230" s="14"/>
      <c r="H230" s="14"/>
    </row>
    <row r="231" spans="1:8">
      <c r="A231" s="27">
        <v>1</v>
      </c>
      <c r="B231" s="27" t="str">
        <f t="shared" si="3"/>
        <v>SP95000E301</v>
      </c>
      <c r="C231" s="27" t="s">
        <v>106</v>
      </c>
      <c r="D231" s="12" t="s">
        <v>86</v>
      </c>
      <c r="E231" s="13" t="s">
        <v>81</v>
      </c>
      <c r="F231" s="14"/>
      <c r="G231" s="14">
        <v>9125</v>
      </c>
      <c r="H231" s="14"/>
    </row>
    <row r="232" spans="1:8" outlineLevel="1">
      <c r="A232" s="22">
        <v>2</v>
      </c>
      <c r="B232" s="22" t="str">
        <f t="shared" si="3"/>
        <v>SP95000E302</v>
      </c>
      <c r="C232" s="27" t="s">
        <v>106</v>
      </c>
      <c r="D232" s="15" t="s">
        <v>87</v>
      </c>
      <c r="E232" s="33" t="s">
        <v>81</v>
      </c>
      <c r="G232" s="16">
        <v>189</v>
      </c>
    </row>
    <row r="233" spans="1:8" outlineLevel="1">
      <c r="A233" s="27">
        <v>3</v>
      </c>
      <c r="B233" s="22" t="str">
        <f t="shared" si="3"/>
        <v>SP95000E303</v>
      </c>
      <c r="C233" s="27" t="s">
        <v>106</v>
      </c>
      <c r="D233" s="15" t="s">
        <v>88</v>
      </c>
      <c r="E233" s="33" t="s">
        <v>81</v>
      </c>
      <c r="G233" s="16">
        <v>227</v>
      </c>
    </row>
    <row r="234" spans="1:8" outlineLevel="1">
      <c r="A234" s="22">
        <v>4</v>
      </c>
      <c r="B234" s="22" t="str">
        <f t="shared" si="3"/>
        <v>SP95000E304</v>
      </c>
      <c r="C234" s="27" t="s">
        <v>106</v>
      </c>
      <c r="D234" s="17" t="s">
        <v>89</v>
      </c>
      <c r="E234" s="33" t="s">
        <v>81</v>
      </c>
      <c r="G234" s="16">
        <v>9257</v>
      </c>
    </row>
    <row r="235" spans="1:8" outlineLevel="1">
      <c r="A235" s="27">
        <v>5</v>
      </c>
      <c r="B235" s="22" t="str">
        <f t="shared" si="3"/>
        <v>SP95000E305</v>
      </c>
      <c r="C235" s="27" t="s">
        <v>106</v>
      </c>
      <c r="D235" s="19" t="s">
        <v>90</v>
      </c>
      <c r="E235" s="33" t="s">
        <v>81</v>
      </c>
      <c r="G235" s="16">
        <v>189</v>
      </c>
    </row>
    <row r="236" spans="1:8" outlineLevel="1">
      <c r="A236" s="22">
        <v>6</v>
      </c>
      <c r="B236" s="22" t="str">
        <f t="shared" si="3"/>
        <v>SP95000E306</v>
      </c>
      <c r="C236" s="27" t="s">
        <v>106</v>
      </c>
      <c r="D236" s="19" t="s">
        <v>91</v>
      </c>
      <c r="E236" s="33" t="s">
        <v>81</v>
      </c>
      <c r="G236" s="16">
        <v>234</v>
      </c>
    </row>
    <row r="237" spans="1:8" outlineLevel="1">
      <c r="A237" s="27">
        <v>7</v>
      </c>
      <c r="B237" s="22" t="str">
        <f t="shared" si="3"/>
        <v>SP95000E307</v>
      </c>
      <c r="C237" s="27" t="s">
        <v>106</v>
      </c>
      <c r="D237" t="s">
        <v>22</v>
      </c>
      <c r="E237" s="33" t="s">
        <v>81</v>
      </c>
      <c r="G237" s="16">
        <v>13770</v>
      </c>
    </row>
    <row r="238" spans="1:8" outlineLevel="1">
      <c r="A238" s="22">
        <v>8</v>
      </c>
      <c r="B238" s="22" t="str">
        <f t="shared" si="3"/>
        <v>SP95000E308</v>
      </c>
      <c r="C238" s="27" t="s">
        <v>106</v>
      </c>
      <c r="D238" s="15" t="s">
        <v>23</v>
      </c>
      <c r="E238" s="33" t="s">
        <v>81</v>
      </c>
      <c r="G238" s="16">
        <v>190</v>
      </c>
    </row>
    <row r="239" spans="1:8" outlineLevel="1">
      <c r="A239" s="27">
        <v>9</v>
      </c>
      <c r="B239" s="22" t="str">
        <f t="shared" si="3"/>
        <v>SP95000E309</v>
      </c>
      <c r="C239" s="27" t="s">
        <v>106</v>
      </c>
      <c r="D239" s="15" t="s">
        <v>24</v>
      </c>
      <c r="E239" s="33" t="s">
        <v>81</v>
      </c>
      <c r="G239" s="16">
        <v>367</v>
      </c>
    </row>
    <row r="240" spans="1:8" outlineLevel="1">
      <c r="A240" s="22">
        <v>10</v>
      </c>
      <c r="B240" s="22" t="str">
        <f t="shared" si="3"/>
        <v>SP95000E3010</v>
      </c>
      <c r="C240" s="27" t="s">
        <v>106</v>
      </c>
      <c r="D240" s="17" t="s">
        <v>25</v>
      </c>
      <c r="E240" s="33" t="s">
        <v>81</v>
      </c>
      <c r="G240" s="16">
        <v>13902</v>
      </c>
    </row>
    <row r="241" spans="1:8" outlineLevel="1">
      <c r="A241" s="27">
        <v>11</v>
      </c>
      <c r="B241" s="22" t="str">
        <f t="shared" si="3"/>
        <v>SP95000E3011</v>
      </c>
      <c r="C241" s="27" t="s">
        <v>106</v>
      </c>
      <c r="D241" s="19" t="s">
        <v>26</v>
      </c>
      <c r="E241" s="33" t="s">
        <v>81</v>
      </c>
      <c r="G241" s="16">
        <v>190</v>
      </c>
    </row>
    <row r="242" spans="1:8" outlineLevel="1">
      <c r="A242" s="22">
        <v>12</v>
      </c>
      <c r="B242" s="22" t="str">
        <f t="shared" si="3"/>
        <v>SP95000E3012</v>
      </c>
      <c r="C242" s="27" t="s">
        <v>106</v>
      </c>
      <c r="D242" s="19" t="s">
        <v>27</v>
      </c>
      <c r="E242" s="33" t="s">
        <v>81</v>
      </c>
      <c r="G242" s="16">
        <v>374</v>
      </c>
    </row>
    <row r="243" spans="1:8" outlineLevel="1">
      <c r="A243" s="27">
        <v>13</v>
      </c>
      <c r="B243" s="22" t="str">
        <f t="shared" si="3"/>
        <v>SP95000E3013</v>
      </c>
      <c r="C243" s="27" t="s">
        <v>106</v>
      </c>
      <c r="D243" s="20" t="s">
        <v>21</v>
      </c>
      <c r="E243" s="33" t="s">
        <v>81</v>
      </c>
      <c r="G243" s="21">
        <v>480</v>
      </c>
    </row>
    <row r="244" spans="1:8" outlineLevel="1">
      <c r="A244" s="22">
        <v>14</v>
      </c>
      <c r="B244" s="22" t="str">
        <f t="shared" si="3"/>
        <v>SP95000E3014</v>
      </c>
      <c r="C244" s="27" t="s">
        <v>106</v>
      </c>
      <c r="D244" s="20" t="s">
        <v>28</v>
      </c>
      <c r="E244" s="33" t="s">
        <v>81</v>
      </c>
      <c r="G244" s="21">
        <v>961</v>
      </c>
    </row>
    <row r="245" spans="1:8" outlineLevel="1">
      <c r="A245" s="27">
        <v>15</v>
      </c>
      <c r="B245" s="22" t="str">
        <f t="shared" si="3"/>
        <v>SP95000E3015</v>
      </c>
      <c r="C245" s="27" t="s">
        <v>106</v>
      </c>
      <c r="D245" s="22" t="s">
        <v>107</v>
      </c>
      <c r="E245" s="33" t="s">
        <v>81</v>
      </c>
      <c r="G245" s="16">
        <v>580</v>
      </c>
    </row>
    <row r="246" spans="1:8" outlineLevel="1">
      <c r="A246" s="22">
        <v>16</v>
      </c>
      <c r="B246" s="22" t="str">
        <f t="shared" si="3"/>
        <v>SP95000E3016</v>
      </c>
      <c r="C246" s="27" t="s">
        <v>106</v>
      </c>
      <c r="D246" s="17" t="s">
        <v>41</v>
      </c>
      <c r="E246" s="33" t="s">
        <v>81</v>
      </c>
    </row>
    <row r="247" spans="1:8" outlineLevel="1">
      <c r="A247" s="27">
        <v>17</v>
      </c>
      <c r="B247" s="22" t="str">
        <f t="shared" si="3"/>
        <v>SP95000E3017</v>
      </c>
      <c r="C247" s="27" t="s">
        <v>106</v>
      </c>
      <c r="D247" s="22" t="s">
        <v>108</v>
      </c>
      <c r="E247" s="33" t="s">
        <v>81</v>
      </c>
      <c r="G247" s="16">
        <v>806</v>
      </c>
    </row>
    <row r="248" spans="1:8" outlineLevel="1">
      <c r="A248" s="22">
        <v>18</v>
      </c>
      <c r="B248" s="22" t="str">
        <f t="shared" si="3"/>
        <v>SP95000E3018</v>
      </c>
      <c r="C248" s="27" t="s">
        <v>106</v>
      </c>
      <c r="D248" s="17" t="s">
        <v>42</v>
      </c>
      <c r="E248" s="33" t="s">
        <v>81</v>
      </c>
    </row>
    <row r="249" spans="1:8" outlineLevel="1">
      <c r="A249" s="27">
        <v>19</v>
      </c>
      <c r="B249" s="22" t="str">
        <f t="shared" si="3"/>
        <v>SP95000E3019</v>
      </c>
      <c r="C249" s="27" t="s">
        <v>106</v>
      </c>
      <c r="D249" s="22"/>
      <c r="E249" s="33" t="s">
        <v>81</v>
      </c>
    </row>
    <row r="250" spans="1:8" outlineLevel="1">
      <c r="A250" s="22">
        <v>20</v>
      </c>
      <c r="B250" s="27" t="str">
        <f t="shared" si="3"/>
        <v>SP95000E3020</v>
      </c>
      <c r="C250" s="27" t="s">
        <v>106</v>
      </c>
      <c r="D250" s="27"/>
      <c r="E250" s="13" t="s">
        <v>81</v>
      </c>
      <c r="F250" s="14"/>
      <c r="G250" s="14"/>
      <c r="H250" s="14"/>
    </row>
    <row r="251" spans="1:8">
      <c r="A251" s="27">
        <v>1</v>
      </c>
      <c r="B251" s="27" t="str">
        <f t="shared" si="3"/>
        <v>SP9565001</v>
      </c>
      <c r="C251" s="27" t="s">
        <v>109</v>
      </c>
      <c r="D251" s="12" t="s">
        <v>14</v>
      </c>
      <c r="E251" s="13" t="s">
        <v>81</v>
      </c>
      <c r="F251" s="14"/>
      <c r="G251" s="14">
        <v>12843</v>
      </c>
      <c r="H251" s="14"/>
    </row>
    <row r="252" spans="1:8" outlineLevel="1">
      <c r="A252" s="22">
        <v>2</v>
      </c>
      <c r="B252" s="22" t="str">
        <f t="shared" si="3"/>
        <v>SP9565002</v>
      </c>
      <c r="C252" s="22" t="s">
        <v>109</v>
      </c>
      <c r="D252" s="15" t="s">
        <v>16</v>
      </c>
      <c r="E252" s="33" t="s">
        <v>81</v>
      </c>
      <c r="G252" s="16">
        <v>826</v>
      </c>
    </row>
    <row r="253" spans="1:8" outlineLevel="1">
      <c r="A253" s="22">
        <v>3</v>
      </c>
      <c r="B253" s="22" t="str">
        <f t="shared" si="3"/>
        <v>SP9565003</v>
      </c>
      <c r="C253" s="22" t="s">
        <v>109</v>
      </c>
      <c r="D253" s="15" t="s">
        <v>17</v>
      </c>
      <c r="E253" s="33" t="s">
        <v>81</v>
      </c>
      <c r="G253" s="16">
        <v>369</v>
      </c>
    </row>
    <row r="254" spans="1:8" outlineLevel="1">
      <c r="A254" s="22">
        <v>4</v>
      </c>
      <c r="B254" s="22" t="str">
        <f t="shared" si="3"/>
        <v>SP9565004</v>
      </c>
      <c r="C254" s="22" t="s">
        <v>109</v>
      </c>
      <c r="D254" s="17" t="s">
        <v>18</v>
      </c>
      <c r="E254" s="33" t="s">
        <v>81</v>
      </c>
      <c r="G254" s="16">
        <v>14262</v>
      </c>
    </row>
    <row r="255" spans="1:8" outlineLevel="1">
      <c r="A255" s="22">
        <v>5</v>
      </c>
      <c r="B255" s="22" t="str">
        <f t="shared" si="3"/>
        <v>SP9565005</v>
      </c>
      <c r="C255" s="22" t="s">
        <v>109</v>
      </c>
      <c r="D255" s="19" t="s">
        <v>19</v>
      </c>
      <c r="E255" s="33" t="s">
        <v>81</v>
      </c>
      <c r="G255" s="16">
        <v>826</v>
      </c>
    </row>
    <row r="256" spans="1:8" outlineLevel="1">
      <c r="A256" s="22">
        <v>6</v>
      </c>
      <c r="B256" s="22" t="str">
        <f t="shared" si="3"/>
        <v>SP9565006</v>
      </c>
      <c r="C256" s="22" t="s">
        <v>109</v>
      </c>
      <c r="D256" s="19" t="s">
        <v>20</v>
      </c>
      <c r="E256" s="33" t="s">
        <v>81</v>
      </c>
      <c r="G256" s="16">
        <v>437</v>
      </c>
    </row>
    <row r="257" spans="1:8" outlineLevel="1">
      <c r="A257" s="22">
        <v>7</v>
      </c>
      <c r="B257" s="22" t="str">
        <f t="shared" si="3"/>
        <v>SP9565007</v>
      </c>
      <c r="C257" s="22" t="s">
        <v>109</v>
      </c>
      <c r="D257" t="s">
        <v>22</v>
      </c>
      <c r="E257" s="33" t="s">
        <v>81</v>
      </c>
      <c r="G257" s="16">
        <v>19853</v>
      </c>
    </row>
    <row r="258" spans="1:8" outlineLevel="1">
      <c r="A258" s="22">
        <v>8</v>
      </c>
      <c r="B258" s="22" t="str">
        <f t="shared" si="3"/>
        <v>SP9565008</v>
      </c>
      <c r="C258" s="22" t="s">
        <v>109</v>
      </c>
      <c r="D258" s="15" t="s">
        <v>23</v>
      </c>
      <c r="E258" s="33" t="s">
        <v>81</v>
      </c>
      <c r="G258" s="16">
        <v>688</v>
      </c>
    </row>
    <row r="259" spans="1:8" outlineLevel="1">
      <c r="A259" s="22">
        <v>9</v>
      </c>
      <c r="B259" s="22" t="str">
        <f t="shared" ref="B259:B290" si="4">C259&amp;A259</f>
        <v>SP9565009</v>
      </c>
      <c r="C259" s="22" t="s">
        <v>109</v>
      </c>
      <c r="D259" s="15" t="s">
        <v>24</v>
      </c>
      <c r="E259" s="33" t="s">
        <v>81</v>
      </c>
      <c r="G259" s="16">
        <v>583</v>
      </c>
    </row>
    <row r="260" spans="1:8" outlineLevel="1">
      <c r="A260" s="22">
        <v>10</v>
      </c>
      <c r="B260" s="22" t="str">
        <f t="shared" si="4"/>
        <v>SP95650010</v>
      </c>
      <c r="C260" s="22" t="s">
        <v>109</v>
      </c>
      <c r="D260" s="17" t="s">
        <v>25</v>
      </c>
      <c r="E260" s="33" t="s">
        <v>81</v>
      </c>
      <c r="G260" s="16">
        <v>21272</v>
      </c>
    </row>
    <row r="261" spans="1:8" outlineLevel="1">
      <c r="A261" s="22">
        <v>11</v>
      </c>
      <c r="B261" s="22" t="str">
        <f t="shared" si="4"/>
        <v>SP95650011</v>
      </c>
      <c r="C261" s="22" t="s">
        <v>109</v>
      </c>
      <c r="D261" s="19" t="s">
        <v>26</v>
      </c>
      <c r="E261" s="33" t="s">
        <v>81</v>
      </c>
      <c r="G261" s="16">
        <v>688</v>
      </c>
    </row>
    <row r="262" spans="1:8" outlineLevel="1">
      <c r="A262" s="22">
        <v>12</v>
      </c>
      <c r="B262" s="22" t="str">
        <f t="shared" si="4"/>
        <v>SP95650012</v>
      </c>
      <c r="C262" s="22" t="s">
        <v>109</v>
      </c>
      <c r="D262" s="19" t="s">
        <v>27</v>
      </c>
      <c r="E262" s="33" t="s">
        <v>81</v>
      </c>
      <c r="G262" s="16">
        <v>651</v>
      </c>
    </row>
    <row r="263" spans="1:8" outlineLevel="1">
      <c r="A263" s="22">
        <v>13</v>
      </c>
      <c r="B263" s="22" t="str">
        <f t="shared" si="4"/>
        <v>SP95650013</v>
      </c>
      <c r="C263" s="22" t="s">
        <v>109</v>
      </c>
      <c r="D263" s="20" t="s">
        <v>21</v>
      </c>
      <c r="E263" s="33" t="s">
        <v>81</v>
      </c>
      <c r="G263" s="21">
        <v>480</v>
      </c>
    </row>
    <row r="264" spans="1:8" outlineLevel="1">
      <c r="A264" s="22">
        <v>14</v>
      </c>
      <c r="B264" s="22" t="str">
        <f t="shared" si="4"/>
        <v>SP95650014</v>
      </c>
      <c r="C264" s="22" t="s">
        <v>109</v>
      </c>
      <c r="D264" s="20" t="s">
        <v>28</v>
      </c>
      <c r="E264" s="33" t="s">
        <v>81</v>
      </c>
      <c r="G264" s="21">
        <v>961</v>
      </c>
    </row>
    <row r="265" spans="1:8" outlineLevel="1">
      <c r="A265" s="22">
        <v>15</v>
      </c>
      <c r="B265" s="22" t="str">
        <f t="shared" si="4"/>
        <v>SP95650015</v>
      </c>
      <c r="C265" s="22" t="s">
        <v>109</v>
      </c>
      <c r="D265" s="22" t="s">
        <v>110</v>
      </c>
      <c r="E265" s="33" t="s">
        <v>81</v>
      </c>
      <c r="G265" s="16">
        <v>848</v>
      </c>
    </row>
    <row r="266" spans="1:8" outlineLevel="1">
      <c r="A266" s="22">
        <v>16</v>
      </c>
      <c r="B266" s="22" t="str">
        <f t="shared" si="4"/>
        <v>SP95650016</v>
      </c>
      <c r="C266" s="22" t="s">
        <v>109</v>
      </c>
      <c r="D266" s="17" t="s">
        <v>41</v>
      </c>
      <c r="E266" s="33" t="s">
        <v>81</v>
      </c>
    </row>
    <row r="267" spans="1:8" outlineLevel="1">
      <c r="A267" s="22">
        <v>17</v>
      </c>
      <c r="B267" s="22" t="str">
        <f t="shared" si="4"/>
        <v>SP95650017</v>
      </c>
      <c r="C267" s="22" t="s">
        <v>109</v>
      </c>
      <c r="D267" s="22" t="s">
        <v>111</v>
      </c>
      <c r="E267" s="33" t="s">
        <v>81</v>
      </c>
      <c r="G267" s="16">
        <v>1062</v>
      </c>
    </row>
    <row r="268" spans="1:8" outlineLevel="1">
      <c r="A268" s="22">
        <v>18</v>
      </c>
      <c r="B268" s="22" t="str">
        <f t="shared" si="4"/>
        <v>SP95650018</v>
      </c>
      <c r="C268" s="22" t="s">
        <v>109</v>
      </c>
      <c r="D268" s="17" t="s">
        <v>42</v>
      </c>
      <c r="E268" s="33" t="s">
        <v>81</v>
      </c>
    </row>
    <row r="269" spans="1:8" outlineLevel="1">
      <c r="A269" s="22">
        <v>19</v>
      </c>
      <c r="B269" s="22" t="str">
        <f t="shared" si="4"/>
        <v>SP95650019</v>
      </c>
      <c r="C269" s="22" t="s">
        <v>109</v>
      </c>
      <c r="D269" s="22"/>
      <c r="E269" s="33" t="s">
        <v>81</v>
      </c>
    </row>
    <row r="270" spans="1:8" outlineLevel="1">
      <c r="A270" s="27">
        <v>20</v>
      </c>
      <c r="B270" s="27" t="str">
        <f t="shared" si="4"/>
        <v>SP95650020</v>
      </c>
      <c r="C270" s="27" t="s">
        <v>109</v>
      </c>
      <c r="D270" s="27"/>
      <c r="E270" s="13" t="s">
        <v>81</v>
      </c>
      <c r="F270" s="14"/>
      <c r="G270" s="14"/>
      <c r="H270" s="14"/>
    </row>
    <row r="271" spans="1:8">
      <c r="A271" s="27">
        <v>21</v>
      </c>
      <c r="B271" s="27" t="str">
        <f t="shared" si="4"/>
        <v>SP97650021</v>
      </c>
      <c r="C271" s="27" t="s">
        <v>112</v>
      </c>
      <c r="D271" s="12" t="s">
        <v>113</v>
      </c>
      <c r="E271" s="13" t="s">
        <v>81</v>
      </c>
      <c r="F271" s="14"/>
      <c r="G271" s="14">
        <v>15871</v>
      </c>
      <c r="H271" s="14"/>
    </row>
    <row r="272" spans="1:8" outlineLevel="1">
      <c r="A272" s="22">
        <v>22</v>
      </c>
      <c r="B272" s="22" t="str">
        <f t="shared" si="4"/>
        <v>SP97650022</v>
      </c>
      <c r="C272" s="27" t="s">
        <v>112</v>
      </c>
      <c r="D272" s="15" t="s">
        <v>114</v>
      </c>
      <c r="E272" s="33" t="s">
        <v>81</v>
      </c>
      <c r="G272" s="16">
        <v>340</v>
      </c>
    </row>
    <row r="273" spans="1:7" outlineLevel="1">
      <c r="A273" s="22">
        <v>23</v>
      </c>
      <c r="B273" s="22" t="str">
        <f t="shared" si="4"/>
        <v>SP97650023</v>
      </c>
      <c r="C273" s="27" t="s">
        <v>112</v>
      </c>
      <c r="D273" s="15" t="s">
        <v>115</v>
      </c>
      <c r="E273" s="33" t="s">
        <v>81</v>
      </c>
      <c r="G273" s="16">
        <v>439</v>
      </c>
    </row>
    <row r="274" spans="1:7" outlineLevel="1">
      <c r="A274" s="22">
        <v>24</v>
      </c>
      <c r="B274" s="22" t="str">
        <f t="shared" si="4"/>
        <v>SP97650024</v>
      </c>
      <c r="C274" s="27" t="s">
        <v>112</v>
      </c>
      <c r="D274" s="17" t="s">
        <v>116</v>
      </c>
      <c r="E274" s="33" t="s">
        <v>81</v>
      </c>
      <c r="G274" s="16">
        <v>16892</v>
      </c>
    </row>
    <row r="275" spans="1:7" outlineLevel="1">
      <c r="A275" s="22">
        <v>25</v>
      </c>
      <c r="B275" s="22" t="str">
        <f t="shared" si="4"/>
        <v>SP97650025</v>
      </c>
      <c r="C275" s="27" t="s">
        <v>112</v>
      </c>
      <c r="D275" s="19" t="s">
        <v>117</v>
      </c>
      <c r="E275" s="33" t="s">
        <v>81</v>
      </c>
      <c r="G275" s="16">
        <v>340</v>
      </c>
    </row>
    <row r="276" spans="1:7" outlineLevel="1">
      <c r="A276" s="22">
        <v>26</v>
      </c>
      <c r="B276" s="22" t="str">
        <f t="shared" si="4"/>
        <v>SP97650026</v>
      </c>
      <c r="C276" s="27" t="s">
        <v>112</v>
      </c>
      <c r="D276" s="19" t="s">
        <v>118</v>
      </c>
      <c r="E276" s="33" t="s">
        <v>81</v>
      </c>
      <c r="G276" s="16">
        <v>488</v>
      </c>
    </row>
    <row r="277" spans="1:7" outlineLevel="1">
      <c r="A277" s="22">
        <v>27</v>
      </c>
      <c r="B277" s="22" t="str">
        <f t="shared" si="4"/>
        <v>SP97650027</v>
      </c>
      <c r="C277" s="27" t="s">
        <v>112</v>
      </c>
      <c r="D277" t="s">
        <v>22</v>
      </c>
      <c r="E277" s="33" t="s">
        <v>81</v>
      </c>
      <c r="G277" s="16">
        <v>24145</v>
      </c>
    </row>
    <row r="278" spans="1:7" outlineLevel="1">
      <c r="A278" s="22">
        <v>28</v>
      </c>
      <c r="B278" s="22" t="str">
        <f t="shared" si="4"/>
        <v>SP97650028</v>
      </c>
      <c r="C278" s="27" t="s">
        <v>112</v>
      </c>
      <c r="D278" s="15" t="s">
        <v>23</v>
      </c>
      <c r="E278" s="33" t="s">
        <v>81</v>
      </c>
      <c r="G278" s="16">
        <v>340</v>
      </c>
    </row>
    <row r="279" spans="1:7" outlineLevel="1">
      <c r="A279" s="22">
        <v>29</v>
      </c>
      <c r="B279" s="22" t="str">
        <f t="shared" si="4"/>
        <v>SP97650029</v>
      </c>
      <c r="C279" s="27" t="s">
        <v>112</v>
      </c>
      <c r="D279" s="15" t="s">
        <v>24</v>
      </c>
      <c r="E279" s="33" t="s">
        <v>81</v>
      </c>
      <c r="G279" s="16">
        <v>688</v>
      </c>
    </row>
    <row r="280" spans="1:7" outlineLevel="1">
      <c r="A280" s="22">
        <v>30</v>
      </c>
      <c r="B280" s="22" t="str">
        <f t="shared" si="4"/>
        <v>SP97650030</v>
      </c>
      <c r="C280" s="27" t="s">
        <v>112</v>
      </c>
      <c r="D280" s="17" t="s">
        <v>25</v>
      </c>
      <c r="E280" s="33" t="s">
        <v>81</v>
      </c>
      <c r="G280" s="16">
        <v>25166</v>
      </c>
    </row>
    <row r="281" spans="1:7" outlineLevel="1">
      <c r="A281" s="22">
        <v>31</v>
      </c>
      <c r="B281" s="22" t="str">
        <f t="shared" si="4"/>
        <v>SP97650031</v>
      </c>
      <c r="C281" s="27" t="s">
        <v>112</v>
      </c>
      <c r="D281" s="19" t="s">
        <v>26</v>
      </c>
      <c r="E281" s="33" t="s">
        <v>81</v>
      </c>
      <c r="G281" s="16">
        <v>340</v>
      </c>
    </row>
    <row r="282" spans="1:7" outlineLevel="1">
      <c r="A282" s="22">
        <v>32</v>
      </c>
      <c r="B282" s="22" t="str">
        <f t="shared" si="4"/>
        <v>SP97650032</v>
      </c>
      <c r="C282" s="27" t="s">
        <v>112</v>
      </c>
      <c r="D282" s="19" t="s">
        <v>27</v>
      </c>
      <c r="E282" s="33" t="s">
        <v>81</v>
      </c>
      <c r="G282" s="16">
        <v>737</v>
      </c>
    </row>
    <row r="283" spans="1:7" outlineLevel="1">
      <c r="A283" s="22">
        <v>33</v>
      </c>
      <c r="B283" s="22" t="str">
        <f t="shared" si="4"/>
        <v>SP97650033</v>
      </c>
      <c r="C283" s="27" t="s">
        <v>112</v>
      </c>
      <c r="D283" s="20" t="s">
        <v>21</v>
      </c>
      <c r="E283" s="33" t="s">
        <v>81</v>
      </c>
      <c r="G283" s="21">
        <v>480</v>
      </c>
    </row>
    <row r="284" spans="1:7" outlineLevel="1">
      <c r="A284" s="22">
        <v>34</v>
      </c>
      <c r="B284" s="22" t="str">
        <f t="shared" si="4"/>
        <v>SP97650034</v>
      </c>
      <c r="C284" s="27" t="s">
        <v>112</v>
      </c>
      <c r="D284" s="20" t="s">
        <v>28</v>
      </c>
      <c r="E284" s="33" t="s">
        <v>81</v>
      </c>
      <c r="G284" s="21">
        <v>961</v>
      </c>
    </row>
    <row r="285" spans="1:7" outlineLevel="1">
      <c r="A285" s="22">
        <v>35</v>
      </c>
      <c r="B285" s="22" t="str">
        <f t="shared" si="4"/>
        <v>SP97650035</v>
      </c>
      <c r="C285" s="27" t="s">
        <v>112</v>
      </c>
      <c r="D285" s="22" t="s">
        <v>119</v>
      </c>
      <c r="E285" s="33" t="s">
        <v>81</v>
      </c>
      <c r="G285" s="16">
        <v>1021</v>
      </c>
    </row>
    <row r="286" spans="1:7" outlineLevel="1">
      <c r="A286" s="22">
        <v>36</v>
      </c>
      <c r="B286" s="22" t="str">
        <f t="shared" si="4"/>
        <v>SP97650036</v>
      </c>
      <c r="C286" s="27" t="s">
        <v>112</v>
      </c>
      <c r="D286" s="17" t="s">
        <v>41</v>
      </c>
      <c r="E286" s="33" t="s">
        <v>81</v>
      </c>
    </row>
    <row r="287" spans="1:7" outlineLevel="1">
      <c r="A287" s="22">
        <v>37</v>
      </c>
      <c r="B287" s="22" t="str">
        <f t="shared" si="4"/>
        <v>SP97650037</v>
      </c>
      <c r="C287" s="27" t="s">
        <v>112</v>
      </c>
      <c r="D287" s="22" t="s">
        <v>120</v>
      </c>
      <c r="E287" s="33" t="s">
        <v>81</v>
      </c>
      <c r="G287" s="16">
        <v>1249</v>
      </c>
    </row>
    <row r="288" spans="1:7" outlineLevel="1">
      <c r="A288" s="22">
        <v>38</v>
      </c>
      <c r="B288" s="22" t="str">
        <f t="shared" si="4"/>
        <v>SP97650038</v>
      </c>
      <c r="C288" s="27" t="s">
        <v>112</v>
      </c>
      <c r="D288" s="17" t="s">
        <v>42</v>
      </c>
      <c r="E288" s="33" t="s">
        <v>81</v>
      </c>
    </row>
    <row r="289" spans="1:5" outlineLevel="1">
      <c r="A289" s="22">
        <v>39</v>
      </c>
      <c r="B289" s="22" t="str">
        <f t="shared" si="4"/>
        <v>SP97650039</v>
      </c>
      <c r="C289" s="27" t="s">
        <v>112</v>
      </c>
      <c r="D289" s="22"/>
      <c r="E289" s="33" t="s">
        <v>81</v>
      </c>
    </row>
    <row r="290" spans="1:5" outlineLevel="1">
      <c r="A290" s="22">
        <v>40</v>
      </c>
      <c r="B290" s="22" t="str">
        <f t="shared" si="4"/>
        <v>SP97650040</v>
      </c>
      <c r="C290" s="27" t="s">
        <v>112</v>
      </c>
      <c r="D290" s="22"/>
      <c r="E290" s="33" t="s">
        <v>81</v>
      </c>
    </row>
    <row r="294" spans="1:5">
      <c r="B294" s="35"/>
      <c r="C294" s="35" t="s">
        <v>13</v>
      </c>
      <c r="D294" s="16"/>
    </row>
    <row r="295" spans="1:5">
      <c r="B295" s="35"/>
      <c r="C295" s="35" t="s">
        <v>53</v>
      </c>
      <c r="D295" s="16"/>
    </row>
    <row r="296" spans="1:5">
      <c r="B296" s="35"/>
      <c r="C296" s="35" t="s">
        <v>60</v>
      </c>
      <c r="D296" s="16"/>
    </row>
    <row r="297" spans="1:5">
      <c r="B297" s="35"/>
      <c r="C297" s="35" t="s">
        <v>63</v>
      </c>
      <c r="D297" s="16"/>
    </row>
    <row r="298" spans="1:5">
      <c r="B298" s="35"/>
      <c r="C298" s="35" t="s">
        <v>78</v>
      </c>
      <c r="D298" s="16"/>
    </row>
    <row r="299" spans="1:5">
      <c r="B299" s="35"/>
      <c r="C299" s="35" t="s">
        <v>80</v>
      </c>
      <c r="D299" s="16"/>
    </row>
    <row r="300" spans="1:5">
      <c r="B300" s="35"/>
      <c r="C300" s="35" t="s">
        <v>85</v>
      </c>
      <c r="D300" s="16"/>
    </row>
    <row r="301" spans="1:5">
      <c r="B301" s="35"/>
      <c r="C301" s="35" t="s">
        <v>94</v>
      </c>
      <c r="D301" s="16"/>
    </row>
    <row r="302" spans="1:5">
      <c r="B302" s="35"/>
      <c r="C302" s="35" t="s">
        <v>97</v>
      </c>
      <c r="D302" s="16"/>
    </row>
    <row r="303" spans="1:5">
      <c r="B303" s="35"/>
      <c r="C303" s="35" t="s">
        <v>100</v>
      </c>
      <c r="D303" s="16"/>
    </row>
    <row r="304" spans="1:5">
      <c r="B304" s="35"/>
      <c r="C304" s="35" t="s">
        <v>103</v>
      </c>
      <c r="D304" s="16"/>
    </row>
    <row r="305" spans="2:4">
      <c r="B305" s="35"/>
      <c r="C305" s="35" t="s">
        <v>106</v>
      </c>
      <c r="D305" s="16"/>
    </row>
    <row r="306" spans="2:4">
      <c r="B306" s="35"/>
      <c r="C306" s="35" t="s">
        <v>109</v>
      </c>
      <c r="D306" s="16"/>
    </row>
  </sheetData>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873C-D6B7-49ED-8E86-4EA1B9281373}">
  <dimension ref="A1:AT18"/>
  <sheetViews>
    <sheetView zoomScaleNormal="100" workbookViewId="0"/>
  </sheetViews>
  <sheetFormatPr defaultColWidth="9.109375" defaultRowHeight="13.2"/>
  <cols>
    <col min="1" max="1" width="8.109375" style="57" customWidth="1"/>
    <col min="2" max="2" width="13" style="57" customWidth="1"/>
    <col min="3" max="3" width="23.109375" style="57" customWidth="1"/>
    <col min="4" max="4" width="10.6640625" style="57" customWidth="1"/>
    <col min="5" max="5" width="8.88671875" style="57" customWidth="1"/>
    <col min="6" max="6" width="7.21875" style="57" bestFit="1" customWidth="1"/>
    <col min="7" max="7" width="11.109375" style="57" bestFit="1" customWidth="1"/>
    <col min="8" max="8" width="10" style="57" customWidth="1"/>
    <col min="9" max="9" width="5.109375" style="57" bestFit="1" customWidth="1"/>
    <col min="10" max="10" width="8.5546875" style="57" hidden="1" customWidth="1"/>
    <col min="11" max="12" width="5.33203125" style="57" hidden="1" customWidth="1"/>
    <col min="13" max="13" width="9" style="57" hidden="1" customWidth="1"/>
    <col min="14" max="14" width="14" style="57" hidden="1" customWidth="1"/>
    <col min="15" max="15" width="40.109375" style="57" hidden="1" customWidth="1"/>
    <col min="16" max="16" width="8" style="57" hidden="1" customWidth="1"/>
    <col min="17" max="17" width="6.5546875" style="57" hidden="1" customWidth="1"/>
    <col min="18" max="18" width="7.109375" style="57" hidden="1" customWidth="1"/>
    <col min="19" max="19" width="7.5546875" style="57" hidden="1" customWidth="1"/>
    <col min="20" max="20" width="5.109375" style="57" hidden="1" customWidth="1"/>
    <col min="21" max="21" width="8.109375" style="57" hidden="1" customWidth="1"/>
    <col min="22" max="22" width="14" style="57" hidden="1" customWidth="1"/>
    <col min="23" max="23" width="14.109375" style="57" hidden="1" customWidth="1"/>
    <col min="24" max="24" width="11.5546875" style="57" hidden="1" customWidth="1"/>
    <col min="25" max="26" width="9.5546875" style="57" hidden="1" customWidth="1"/>
    <col min="27" max="27" width="11.5546875" style="57" hidden="1" customWidth="1"/>
    <col min="28" max="29" width="9.5546875" style="57" hidden="1" customWidth="1"/>
    <col min="30" max="30" width="11.5546875" style="57" hidden="1" customWidth="1"/>
    <col min="31" max="32" width="9.5546875" style="57" hidden="1" customWidth="1"/>
    <col min="33" max="33" width="11.5546875" style="57" hidden="1" customWidth="1"/>
    <col min="34" max="34" width="9.5546875" style="57" hidden="1" customWidth="1"/>
    <col min="35" max="35" width="14" style="57" hidden="1" customWidth="1"/>
    <col min="36" max="36" width="40.109375" style="57" hidden="1" customWidth="1"/>
    <col min="37" max="38" width="10.5546875" style="57" hidden="1" customWidth="1"/>
    <col min="39" max="40" width="6.33203125" style="57" hidden="1" customWidth="1"/>
    <col min="41" max="41" width="6.6640625" style="57" hidden="1" customWidth="1"/>
    <col min="42" max="42" width="14" style="57" hidden="1" customWidth="1"/>
    <col min="43" max="43" width="19.6640625" style="57" hidden="1" customWidth="1"/>
    <col min="44" max="44" width="20.33203125" style="57" hidden="1" customWidth="1"/>
    <col min="45" max="45" width="17" style="57" hidden="1" customWidth="1"/>
    <col min="46" max="46" width="18.33203125" style="57" hidden="1" customWidth="1"/>
    <col min="47" max="47" width="0" style="57" hidden="1" customWidth="1"/>
    <col min="48" max="247" width="9.109375" style="57"/>
    <col min="248" max="248" width="8.109375" style="57" customWidth="1"/>
    <col min="249" max="249" width="13" style="57" customWidth="1"/>
    <col min="250" max="250" width="23.109375" style="57" customWidth="1"/>
    <col min="251" max="251" width="10.6640625" style="57" customWidth="1"/>
    <col min="252" max="252" width="8.88671875" style="57" customWidth="1"/>
    <col min="253" max="253" width="11.109375" style="57" customWidth="1"/>
    <col min="254" max="254" width="9.5546875" style="57" customWidth="1"/>
    <col min="255" max="255" width="13.44140625" style="57" bestFit="1" customWidth="1"/>
    <col min="256" max="260" width="0" style="57" hidden="1" customWidth="1"/>
    <col min="261" max="261" width="4" style="57" bestFit="1" customWidth="1"/>
    <col min="262" max="262" width="3.109375" style="57" customWidth="1"/>
    <col min="263" max="263" width="24" style="57" customWidth="1"/>
    <col min="264" max="264" width="10" style="57" customWidth="1"/>
    <col min="265" max="265" width="5.109375" style="57" bestFit="1" customWidth="1"/>
    <col min="266" max="303" width="0" style="57" hidden="1" customWidth="1"/>
    <col min="304" max="503" width="9.109375" style="57"/>
    <col min="504" max="504" width="8.109375" style="57" customWidth="1"/>
    <col min="505" max="505" width="13" style="57" customWidth="1"/>
    <col min="506" max="506" width="23.109375" style="57" customWidth="1"/>
    <col min="507" max="507" width="10.6640625" style="57" customWidth="1"/>
    <col min="508" max="508" width="8.88671875" style="57" customWidth="1"/>
    <col min="509" max="509" width="11.109375" style="57" customWidth="1"/>
    <col min="510" max="510" width="9.5546875" style="57" customWidth="1"/>
    <col min="511" max="511" width="13.44140625" style="57" bestFit="1" customWidth="1"/>
    <col min="512" max="516" width="0" style="57" hidden="1" customWidth="1"/>
    <col min="517" max="517" width="4" style="57" bestFit="1" customWidth="1"/>
    <col min="518" max="518" width="3.109375" style="57" customWidth="1"/>
    <col min="519" max="519" width="24" style="57" customWidth="1"/>
    <col min="520" max="520" width="10" style="57" customWidth="1"/>
    <col min="521" max="521" width="5.109375" style="57" bestFit="1" customWidth="1"/>
    <col min="522" max="559" width="0" style="57" hidden="1" customWidth="1"/>
    <col min="560" max="759" width="9.109375" style="57"/>
    <col min="760" max="760" width="8.109375" style="57" customWidth="1"/>
    <col min="761" max="761" width="13" style="57" customWidth="1"/>
    <col min="762" max="762" width="23.109375" style="57" customWidth="1"/>
    <col min="763" max="763" width="10.6640625" style="57" customWidth="1"/>
    <col min="764" max="764" width="8.88671875" style="57" customWidth="1"/>
    <col min="765" max="765" width="11.109375" style="57" customWidth="1"/>
    <col min="766" max="766" width="9.5546875" style="57" customWidth="1"/>
    <col min="767" max="767" width="13.44140625" style="57" bestFit="1" customWidth="1"/>
    <col min="768" max="772" width="0" style="57" hidden="1" customWidth="1"/>
    <col min="773" max="773" width="4" style="57" bestFit="1" customWidth="1"/>
    <col min="774" max="774" width="3.109375" style="57" customWidth="1"/>
    <col min="775" max="775" width="24" style="57" customWidth="1"/>
    <col min="776" max="776" width="10" style="57" customWidth="1"/>
    <col min="777" max="777" width="5.109375" style="57" bestFit="1" customWidth="1"/>
    <col min="778" max="815" width="0" style="57" hidden="1" customWidth="1"/>
    <col min="816" max="1015" width="9.109375" style="57"/>
    <col min="1016" max="1016" width="8.109375" style="57" customWidth="1"/>
    <col min="1017" max="1017" width="13" style="57" customWidth="1"/>
    <col min="1018" max="1018" width="23.109375" style="57" customWidth="1"/>
    <col min="1019" max="1019" width="10.6640625" style="57" customWidth="1"/>
    <col min="1020" max="1020" width="8.88671875" style="57" customWidth="1"/>
    <col min="1021" max="1021" width="11.109375" style="57" customWidth="1"/>
    <col min="1022" max="1022" width="9.5546875" style="57" customWidth="1"/>
    <col min="1023" max="1023" width="13.44140625" style="57" bestFit="1" customWidth="1"/>
    <col min="1024" max="1028" width="0" style="57" hidden="1" customWidth="1"/>
    <col min="1029" max="1029" width="4" style="57" bestFit="1" customWidth="1"/>
    <col min="1030" max="1030" width="3.109375" style="57" customWidth="1"/>
    <col min="1031" max="1031" width="24" style="57" customWidth="1"/>
    <col min="1032" max="1032" width="10" style="57" customWidth="1"/>
    <col min="1033" max="1033" width="5.109375" style="57" bestFit="1" customWidth="1"/>
    <col min="1034" max="1071" width="0" style="57" hidden="1" customWidth="1"/>
    <col min="1072" max="1271" width="9.109375" style="57"/>
    <col min="1272" max="1272" width="8.109375" style="57" customWidth="1"/>
    <col min="1273" max="1273" width="13" style="57" customWidth="1"/>
    <col min="1274" max="1274" width="23.109375" style="57" customWidth="1"/>
    <col min="1275" max="1275" width="10.6640625" style="57" customWidth="1"/>
    <col min="1276" max="1276" width="8.88671875" style="57" customWidth="1"/>
    <col min="1277" max="1277" width="11.109375" style="57" customWidth="1"/>
    <col min="1278" max="1278" width="9.5546875" style="57" customWidth="1"/>
    <col min="1279" max="1279" width="13.44140625" style="57" bestFit="1" customWidth="1"/>
    <col min="1280" max="1284" width="0" style="57" hidden="1" customWidth="1"/>
    <col min="1285" max="1285" width="4" style="57" bestFit="1" customWidth="1"/>
    <col min="1286" max="1286" width="3.109375" style="57" customWidth="1"/>
    <col min="1287" max="1287" width="24" style="57" customWidth="1"/>
    <col min="1288" max="1288" width="10" style="57" customWidth="1"/>
    <col min="1289" max="1289" width="5.109375" style="57" bestFit="1" customWidth="1"/>
    <col min="1290" max="1327" width="0" style="57" hidden="1" customWidth="1"/>
    <col min="1328" max="1527" width="9.109375" style="57"/>
    <col min="1528" max="1528" width="8.109375" style="57" customWidth="1"/>
    <col min="1529" max="1529" width="13" style="57" customWidth="1"/>
    <col min="1530" max="1530" width="23.109375" style="57" customWidth="1"/>
    <col min="1531" max="1531" width="10.6640625" style="57" customWidth="1"/>
    <col min="1532" max="1532" width="8.88671875" style="57" customWidth="1"/>
    <col min="1533" max="1533" width="11.109375" style="57" customWidth="1"/>
    <col min="1534" max="1534" width="9.5546875" style="57" customWidth="1"/>
    <col min="1535" max="1535" width="13.44140625" style="57" bestFit="1" customWidth="1"/>
    <col min="1536" max="1540" width="0" style="57" hidden="1" customWidth="1"/>
    <col min="1541" max="1541" width="4" style="57" bestFit="1" customWidth="1"/>
    <col min="1542" max="1542" width="3.109375" style="57" customWidth="1"/>
    <col min="1543" max="1543" width="24" style="57" customWidth="1"/>
    <col min="1544" max="1544" width="10" style="57" customWidth="1"/>
    <col min="1545" max="1545" width="5.109375" style="57" bestFit="1" customWidth="1"/>
    <col min="1546" max="1583" width="0" style="57" hidden="1" customWidth="1"/>
    <col min="1584" max="1783" width="9.109375" style="57"/>
    <col min="1784" max="1784" width="8.109375" style="57" customWidth="1"/>
    <col min="1785" max="1785" width="13" style="57" customWidth="1"/>
    <col min="1786" max="1786" width="23.109375" style="57" customWidth="1"/>
    <col min="1787" max="1787" width="10.6640625" style="57" customWidth="1"/>
    <col min="1788" max="1788" width="8.88671875" style="57" customWidth="1"/>
    <col min="1789" max="1789" width="11.109375" style="57" customWidth="1"/>
    <col min="1790" max="1790" width="9.5546875" style="57" customWidth="1"/>
    <col min="1791" max="1791" width="13.44140625" style="57" bestFit="1" customWidth="1"/>
    <col min="1792" max="1796" width="0" style="57" hidden="1" customWidth="1"/>
    <col min="1797" max="1797" width="4" style="57" bestFit="1" customWidth="1"/>
    <col min="1798" max="1798" width="3.109375" style="57" customWidth="1"/>
    <col min="1799" max="1799" width="24" style="57" customWidth="1"/>
    <col min="1800" max="1800" width="10" style="57" customWidth="1"/>
    <col min="1801" max="1801" width="5.109375" style="57" bestFit="1" customWidth="1"/>
    <col min="1802" max="1839" width="0" style="57" hidden="1" customWidth="1"/>
    <col min="1840" max="2039" width="9.109375" style="57"/>
    <col min="2040" max="2040" width="8.109375" style="57" customWidth="1"/>
    <col min="2041" max="2041" width="13" style="57" customWidth="1"/>
    <col min="2042" max="2042" width="23.109375" style="57" customWidth="1"/>
    <col min="2043" max="2043" width="10.6640625" style="57" customWidth="1"/>
    <col min="2044" max="2044" width="8.88671875" style="57" customWidth="1"/>
    <col min="2045" max="2045" width="11.109375" style="57" customWidth="1"/>
    <col min="2046" max="2046" width="9.5546875" style="57" customWidth="1"/>
    <col min="2047" max="2047" width="13.44140625" style="57" bestFit="1" customWidth="1"/>
    <col min="2048" max="2052" width="0" style="57" hidden="1" customWidth="1"/>
    <col min="2053" max="2053" width="4" style="57" bestFit="1" customWidth="1"/>
    <col min="2054" max="2054" width="3.109375" style="57" customWidth="1"/>
    <col min="2055" max="2055" width="24" style="57" customWidth="1"/>
    <col min="2056" max="2056" width="10" style="57" customWidth="1"/>
    <col min="2057" max="2057" width="5.109375" style="57" bestFit="1" customWidth="1"/>
    <col min="2058" max="2095" width="0" style="57" hidden="1" customWidth="1"/>
    <col min="2096" max="2295" width="9.109375" style="57"/>
    <col min="2296" max="2296" width="8.109375" style="57" customWidth="1"/>
    <col min="2297" max="2297" width="13" style="57" customWidth="1"/>
    <col min="2298" max="2298" width="23.109375" style="57" customWidth="1"/>
    <col min="2299" max="2299" width="10.6640625" style="57" customWidth="1"/>
    <col min="2300" max="2300" width="8.88671875" style="57" customWidth="1"/>
    <col min="2301" max="2301" width="11.109375" style="57" customWidth="1"/>
    <col min="2302" max="2302" width="9.5546875" style="57" customWidth="1"/>
    <col min="2303" max="2303" width="13.44140625" style="57" bestFit="1" customWidth="1"/>
    <col min="2304" max="2308" width="0" style="57" hidden="1" customWidth="1"/>
    <col min="2309" max="2309" width="4" style="57" bestFit="1" customWidth="1"/>
    <col min="2310" max="2310" width="3.109375" style="57" customWidth="1"/>
    <col min="2311" max="2311" width="24" style="57" customWidth="1"/>
    <col min="2312" max="2312" width="10" style="57" customWidth="1"/>
    <col min="2313" max="2313" width="5.109375" style="57" bestFit="1" customWidth="1"/>
    <col min="2314" max="2351" width="0" style="57" hidden="1" customWidth="1"/>
    <col min="2352" max="2551" width="9.109375" style="57"/>
    <col min="2552" max="2552" width="8.109375" style="57" customWidth="1"/>
    <col min="2553" max="2553" width="13" style="57" customWidth="1"/>
    <col min="2554" max="2554" width="23.109375" style="57" customWidth="1"/>
    <col min="2555" max="2555" width="10.6640625" style="57" customWidth="1"/>
    <col min="2556" max="2556" width="8.88671875" style="57" customWidth="1"/>
    <col min="2557" max="2557" width="11.109375" style="57" customWidth="1"/>
    <col min="2558" max="2558" width="9.5546875" style="57" customWidth="1"/>
    <col min="2559" max="2559" width="13.44140625" style="57" bestFit="1" customWidth="1"/>
    <col min="2560" max="2564" width="0" style="57" hidden="1" customWidth="1"/>
    <col min="2565" max="2565" width="4" style="57" bestFit="1" customWidth="1"/>
    <col min="2566" max="2566" width="3.109375" style="57" customWidth="1"/>
    <col min="2567" max="2567" width="24" style="57" customWidth="1"/>
    <col min="2568" max="2568" width="10" style="57" customWidth="1"/>
    <col min="2569" max="2569" width="5.109375" style="57" bestFit="1" customWidth="1"/>
    <col min="2570" max="2607" width="0" style="57" hidden="1" customWidth="1"/>
    <col min="2608" max="2807" width="9.109375" style="57"/>
    <col min="2808" max="2808" width="8.109375" style="57" customWidth="1"/>
    <col min="2809" max="2809" width="13" style="57" customWidth="1"/>
    <col min="2810" max="2810" width="23.109375" style="57" customWidth="1"/>
    <col min="2811" max="2811" width="10.6640625" style="57" customWidth="1"/>
    <col min="2812" max="2812" width="8.88671875" style="57" customWidth="1"/>
    <col min="2813" max="2813" width="11.109375" style="57" customWidth="1"/>
    <col min="2814" max="2814" width="9.5546875" style="57" customWidth="1"/>
    <col min="2815" max="2815" width="13.44140625" style="57" bestFit="1" customWidth="1"/>
    <col min="2816" max="2820" width="0" style="57" hidden="1" customWidth="1"/>
    <col min="2821" max="2821" width="4" style="57" bestFit="1" customWidth="1"/>
    <col min="2822" max="2822" width="3.109375" style="57" customWidth="1"/>
    <col min="2823" max="2823" width="24" style="57" customWidth="1"/>
    <col min="2824" max="2824" width="10" style="57" customWidth="1"/>
    <col min="2825" max="2825" width="5.109375" style="57" bestFit="1" customWidth="1"/>
    <col min="2826" max="2863" width="0" style="57" hidden="1" customWidth="1"/>
    <col min="2864" max="3063" width="9.109375" style="57"/>
    <col min="3064" max="3064" width="8.109375" style="57" customWidth="1"/>
    <col min="3065" max="3065" width="13" style="57" customWidth="1"/>
    <col min="3066" max="3066" width="23.109375" style="57" customWidth="1"/>
    <col min="3067" max="3067" width="10.6640625" style="57" customWidth="1"/>
    <col min="3068" max="3068" width="8.88671875" style="57" customWidth="1"/>
    <col min="3069" max="3069" width="11.109375" style="57" customWidth="1"/>
    <col min="3070" max="3070" width="9.5546875" style="57" customWidth="1"/>
    <col min="3071" max="3071" width="13.44140625" style="57" bestFit="1" customWidth="1"/>
    <col min="3072" max="3076" width="0" style="57" hidden="1" customWidth="1"/>
    <col min="3077" max="3077" width="4" style="57" bestFit="1" customWidth="1"/>
    <col min="3078" max="3078" width="3.109375" style="57" customWidth="1"/>
    <col min="3079" max="3079" width="24" style="57" customWidth="1"/>
    <col min="3080" max="3080" width="10" style="57" customWidth="1"/>
    <col min="3081" max="3081" width="5.109375" style="57" bestFit="1" customWidth="1"/>
    <col min="3082" max="3119" width="0" style="57" hidden="1" customWidth="1"/>
    <col min="3120" max="3319" width="9.109375" style="57"/>
    <col min="3320" max="3320" width="8.109375" style="57" customWidth="1"/>
    <col min="3321" max="3321" width="13" style="57" customWidth="1"/>
    <col min="3322" max="3322" width="23.109375" style="57" customWidth="1"/>
    <col min="3323" max="3323" width="10.6640625" style="57" customWidth="1"/>
    <col min="3324" max="3324" width="8.88671875" style="57" customWidth="1"/>
    <col min="3325" max="3325" width="11.109375" style="57" customWidth="1"/>
    <col min="3326" max="3326" width="9.5546875" style="57" customWidth="1"/>
    <col min="3327" max="3327" width="13.44140625" style="57" bestFit="1" customWidth="1"/>
    <col min="3328" max="3332" width="0" style="57" hidden="1" customWidth="1"/>
    <col min="3333" max="3333" width="4" style="57" bestFit="1" customWidth="1"/>
    <col min="3334" max="3334" width="3.109375" style="57" customWidth="1"/>
    <col min="3335" max="3335" width="24" style="57" customWidth="1"/>
    <col min="3336" max="3336" width="10" style="57" customWidth="1"/>
    <col min="3337" max="3337" width="5.109375" style="57" bestFit="1" customWidth="1"/>
    <col min="3338" max="3375" width="0" style="57" hidden="1" customWidth="1"/>
    <col min="3376" max="3575" width="9.109375" style="57"/>
    <col min="3576" max="3576" width="8.109375" style="57" customWidth="1"/>
    <col min="3577" max="3577" width="13" style="57" customWidth="1"/>
    <col min="3578" max="3578" width="23.109375" style="57" customWidth="1"/>
    <col min="3579" max="3579" width="10.6640625" style="57" customWidth="1"/>
    <col min="3580" max="3580" width="8.88671875" style="57" customWidth="1"/>
    <col min="3581" max="3581" width="11.109375" style="57" customWidth="1"/>
    <col min="3582" max="3582" width="9.5546875" style="57" customWidth="1"/>
    <col min="3583" max="3583" width="13.44140625" style="57" bestFit="1" customWidth="1"/>
    <col min="3584" max="3588" width="0" style="57" hidden="1" customWidth="1"/>
    <col min="3589" max="3589" width="4" style="57" bestFit="1" customWidth="1"/>
    <col min="3590" max="3590" width="3.109375" style="57" customWidth="1"/>
    <col min="3591" max="3591" width="24" style="57" customWidth="1"/>
    <col min="3592" max="3592" width="10" style="57" customWidth="1"/>
    <col min="3593" max="3593" width="5.109375" style="57" bestFit="1" customWidth="1"/>
    <col min="3594" max="3631" width="0" style="57" hidden="1" customWidth="1"/>
    <col min="3632" max="3831" width="9.109375" style="57"/>
    <col min="3832" max="3832" width="8.109375" style="57" customWidth="1"/>
    <col min="3833" max="3833" width="13" style="57" customWidth="1"/>
    <col min="3834" max="3834" width="23.109375" style="57" customWidth="1"/>
    <col min="3835" max="3835" width="10.6640625" style="57" customWidth="1"/>
    <col min="3836" max="3836" width="8.88671875" style="57" customWidth="1"/>
    <col min="3837" max="3837" width="11.109375" style="57" customWidth="1"/>
    <col min="3838" max="3838" width="9.5546875" style="57" customWidth="1"/>
    <col min="3839" max="3839" width="13.44140625" style="57" bestFit="1" customWidth="1"/>
    <col min="3840" max="3844" width="0" style="57" hidden="1" customWidth="1"/>
    <col min="3845" max="3845" width="4" style="57" bestFit="1" customWidth="1"/>
    <col min="3846" max="3846" width="3.109375" style="57" customWidth="1"/>
    <col min="3847" max="3847" width="24" style="57" customWidth="1"/>
    <col min="3848" max="3848" width="10" style="57" customWidth="1"/>
    <col min="3849" max="3849" width="5.109375" style="57" bestFit="1" customWidth="1"/>
    <col min="3850" max="3887" width="0" style="57" hidden="1" customWidth="1"/>
    <col min="3888" max="4087" width="9.109375" style="57"/>
    <col min="4088" max="4088" width="8.109375" style="57" customWidth="1"/>
    <col min="4089" max="4089" width="13" style="57" customWidth="1"/>
    <col min="4090" max="4090" width="23.109375" style="57" customWidth="1"/>
    <col min="4091" max="4091" width="10.6640625" style="57" customWidth="1"/>
    <col min="4092" max="4092" width="8.88671875" style="57" customWidth="1"/>
    <col min="4093" max="4093" width="11.109375" style="57" customWidth="1"/>
    <col min="4094" max="4094" width="9.5546875" style="57" customWidth="1"/>
    <col min="4095" max="4095" width="13.44140625" style="57" bestFit="1" customWidth="1"/>
    <col min="4096" max="4100" width="0" style="57" hidden="1" customWidth="1"/>
    <col min="4101" max="4101" width="4" style="57" bestFit="1" customWidth="1"/>
    <col min="4102" max="4102" width="3.109375" style="57" customWidth="1"/>
    <col min="4103" max="4103" width="24" style="57" customWidth="1"/>
    <col min="4104" max="4104" width="10" style="57" customWidth="1"/>
    <col min="4105" max="4105" width="5.109375" style="57" bestFit="1" customWidth="1"/>
    <col min="4106" max="4143" width="0" style="57" hidden="1" customWidth="1"/>
    <col min="4144" max="4343" width="9.109375" style="57"/>
    <col min="4344" max="4344" width="8.109375" style="57" customWidth="1"/>
    <col min="4345" max="4345" width="13" style="57" customWidth="1"/>
    <col min="4346" max="4346" width="23.109375" style="57" customWidth="1"/>
    <col min="4347" max="4347" width="10.6640625" style="57" customWidth="1"/>
    <col min="4348" max="4348" width="8.88671875" style="57" customWidth="1"/>
    <col min="4349" max="4349" width="11.109375" style="57" customWidth="1"/>
    <col min="4350" max="4350" width="9.5546875" style="57" customWidth="1"/>
    <col min="4351" max="4351" width="13.44140625" style="57" bestFit="1" customWidth="1"/>
    <col min="4352" max="4356" width="0" style="57" hidden="1" customWidth="1"/>
    <col min="4357" max="4357" width="4" style="57" bestFit="1" customWidth="1"/>
    <col min="4358" max="4358" width="3.109375" style="57" customWidth="1"/>
    <col min="4359" max="4359" width="24" style="57" customWidth="1"/>
    <col min="4360" max="4360" width="10" style="57" customWidth="1"/>
    <col min="4361" max="4361" width="5.109375" style="57" bestFit="1" customWidth="1"/>
    <col min="4362" max="4399" width="0" style="57" hidden="1" customWidth="1"/>
    <col min="4400" max="4599" width="9.109375" style="57"/>
    <col min="4600" max="4600" width="8.109375" style="57" customWidth="1"/>
    <col min="4601" max="4601" width="13" style="57" customWidth="1"/>
    <col min="4602" max="4602" width="23.109375" style="57" customWidth="1"/>
    <col min="4603" max="4603" width="10.6640625" style="57" customWidth="1"/>
    <col min="4604" max="4604" width="8.88671875" style="57" customWidth="1"/>
    <col min="4605" max="4605" width="11.109375" style="57" customWidth="1"/>
    <col min="4606" max="4606" width="9.5546875" style="57" customWidth="1"/>
    <col min="4607" max="4607" width="13.44140625" style="57" bestFit="1" customWidth="1"/>
    <col min="4608" max="4612" width="0" style="57" hidden="1" customWidth="1"/>
    <col min="4613" max="4613" width="4" style="57" bestFit="1" customWidth="1"/>
    <col min="4614" max="4614" width="3.109375" style="57" customWidth="1"/>
    <col min="4615" max="4615" width="24" style="57" customWidth="1"/>
    <col min="4616" max="4616" width="10" style="57" customWidth="1"/>
    <col min="4617" max="4617" width="5.109375" style="57" bestFit="1" customWidth="1"/>
    <col min="4618" max="4655" width="0" style="57" hidden="1" customWidth="1"/>
    <col min="4656" max="4855" width="9.109375" style="57"/>
    <col min="4856" max="4856" width="8.109375" style="57" customWidth="1"/>
    <col min="4857" max="4857" width="13" style="57" customWidth="1"/>
    <col min="4858" max="4858" width="23.109375" style="57" customWidth="1"/>
    <col min="4859" max="4859" width="10.6640625" style="57" customWidth="1"/>
    <col min="4860" max="4860" width="8.88671875" style="57" customWidth="1"/>
    <col min="4861" max="4861" width="11.109375" style="57" customWidth="1"/>
    <col min="4862" max="4862" width="9.5546875" style="57" customWidth="1"/>
    <col min="4863" max="4863" width="13.44140625" style="57" bestFit="1" customWidth="1"/>
    <col min="4864" max="4868" width="0" style="57" hidden="1" customWidth="1"/>
    <col min="4869" max="4869" width="4" style="57" bestFit="1" customWidth="1"/>
    <col min="4870" max="4870" width="3.109375" style="57" customWidth="1"/>
    <col min="4871" max="4871" width="24" style="57" customWidth="1"/>
    <col min="4872" max="4872" width="10" style="57" customWidth="1"/>
    <col min="4873" max="4873" width="5.109375" style="57" bestFit="1" customWidth="1"/>
    <col min="4874" max="4911" width="0" style="57" hidden="1" customWidth="1"/>
    <col min="4912" max="5111" width="9.109375" style="57"/>
    <col min="5112" max="5112" width="8.109375" style="57" customWidth="1"/>
    <col min="5113" max="5113" width="13" style="57" customWidth="1"/>
    <col min="5114" max="5114" width="23.109375" style="57" customWidth="1"/>
    <col min="5115" max="5115" width="10.6640625" style="57" customWidth="1"/>
    <col min="5116" max="5116" width="8.88671875" style="57" customWidth="1"/>
    <col min="5117" max="5117" width="11.109375" style="57" customWidth="1"/>
    <col min="5118" max="5118" width="9.5546875" style="57" customWidth="1"/>
    <col min="5119" max="5119" width="13.44140625" style="57" bestFit="1" customWidth="1"/>
    <col min="5120" max="5124" width="0" style="57" hidden="1" customWidth="1"/>
    <col min="5125" max="5125" width="4" style="57" bestFit="1" customWidth="1"/>
    <col min="5126" max="5126" width="3.109375" style="57" customWidth="1"/>
    <col min="5127" max="5127" width="24" style="57" customWidth="1"/>
    <col min="5128" max="5128" width="10" style="57" customWidth="1"/>
    <col min="5129" max="5129" width="5.109375" style="57" bestFit="1" customWidth="1"/>
    <col min="5130" max="5167" width="0" style="57" hidden="1" customWidth="1"/>
    <col min="5168" max="5367" width="9.109375" style="57"/>
    <col min="5368" max="5368" width="8.109375" style="57" customWidth="1"/>
    <col min="5369" max="5369" width="13" style="57" customWidth="1"/>
    <col min="5370" max="5370" width="23.109375" style="57" customWidth="1"/>
    <col min="5371" max="5371" width="10.6640625" style="57" customWidth="1"/>
    <col min="5372" max="5372" width="8.88671875" style="57" customWidth="1"/>
    <col min="5373" max="5373" width="11.109375" style="57" customWidth="1"/>
    <col min="5374" max="5374" width="9.5546875" style="57" customWidth="1"/>
    <col min="5375" max="5375" width="13.44140625" style="57" bestFit="1" customWidth="1"/>
    <col min="5376" max="5380" width="0" style="57" hidden="1" customWidth="1"/>
    <col min="5381" max="5381" width="4" style="57" bestFit="1" customWidth="1"/>
    <col min="5382" max="5382" width="3.109375" style="57" customWidth="1"/>
    <col min="5383" max="5383" width="24" style="57" customWidth="1"/>
    <col min="5384" max="5384" width="10" style="57" customWidth="1"/>
    <col min="5385" max="5385" width="5.109375" style="57" bestFit="1" customWidth="1"/>
    <col min="5386" max="5423" width="0" style="57" hidden="1" customWidth="1"/>
    <col min="5424" max="5623" width="9.109375" style="57"/>
    <col min="5624" max="5624" width="8.109375" style="57" customWidth="1"/>
    <col min="5625" max="5625" width="13" style="57" customWidth="1"/>
    <col min="5626" max="5626" width="23.109375" style="57" customWidth="1"/>
    <col min="5627" max="5627" width="10.6640625" style="57" customWidth="1"/>
    <col min="5628" max="5628" width="8.88671875" style="57" customWidth="1"/>
    <col min="5629" max="5629" width="11.109375" style="57" customWidth="1"/>
    <col min="5630" max="5630" width="9.5546875" style="57" customWidth="1"/>
    <col min="5631" max="5631" width="13.44140625" style="57" bestFit="1" customWidth="1"/>
    <col min="5632" max="5636" width="0" style="57" hidden="1" customWidth="1"/>
    <col min="5637" max="5637" width="4" style="57" bestFit="1" customWidth="1"/>
    <col min="5638" max="5638" width="3.109375" style="57" customWidth="1"/>
    <col min="5639" max="5639" width="24" style="57" customWidth="1"/>
    <col min="5640" max="5640" width="10" style="57" customWidth="1"/>
    <col min="5641" max="5641" width="5.109375" style="57" bestFit="1" customWidth="1"/>
    <col min="5642" max="5679" width="0" style="57" hidden="1" customWidth="1"/>
    <col min="5680" max="5879" width="9.109375" style="57"/>
    <col min="5880" max="5880" width="8.109375" style="57" customWidth="1"/>
    <col min="5881" max="5881" width="13" style="57" customWidth="1"/>
    <col min="5882" max="5882" width="23.109375" style="57" customWidth="1"/>
    <col min="5883" max="5883" width="10.6640625" style="57" customWidth="1"/>
    <col min="5884" max="5884" width="8.88671875" style="57" customWidth="1"/>
    <col min="5885" max="5885" width="11.109375" style="57" customWidth="1"/>
    <col min="5886" max="5886" width="9.5546875" style="57" customWidth="1"/>
    <col min="5887" max="5887" width="13.44140625" style="57" bestFit="1" customWidth="1"/>
    <col min="5888" max="5892" width="0" style="57" hidden="1" customWidth="1"/>
    <col min="5893" max="5893" width="4" style="57" bestFit="1" customWidth="1"/>
    <col min="5894" max="5894" width="3.109375" style="57" customWidth="1"/>
    <col min="5895" max="5895" width="24" style="57" customWidth="1"/>
    <col min="5896" max="5896" width="10" style="57" customWidth="1"/>
    <col min="5897" max="5897" width="5.109375" style="57" bestFit="1" customWidth="1"/>
    <col min="5898" max="5935" width="0" style="57" hidden="1" customWidth="1"/>
    <col min="5936" max="6135" width="9.109375" style="57"/>
    <col min="6136" max="6136" width="8.109375" style="57" customWidth="1"/>
    <col min="6137" max="6137" width="13" style="57" customWidth="1"/>
    <col min="6138" max="6138" width="23.109375" style="57" customWidth="1"/>
    <col min="6139" max="6139" width="10.6640625" style="57" customWidth="1"/>
    <col min="6140" max="6140" width="8.88671875" style="57" customWidth="1"/>
    <col min="6141" max="6141" width="11.109375" style="57" customWidth="1"/>
    <col min="6142" max="6142" width="9.5546875" style="57" customWidth="1"/>
    <col min="6143" max="6143" width="13.44140625" style="57" bestFit="1" customWidth="1"/>
    <col min="6144" max="6148" width="0" style="57" hidden="1" customWidth="1"/>
    <col min="6149" max="6149" width="4" style="57" bestFit="1" customWidth="1"/>
    <col min="6150" max="6150" width="3.109375" style="57" customWidth="1"/>
    <col min="6151" max="6151" width="24" style="57" customWidth="1"/>
    <col min="6152" max="6152" width="10" style="57" customWidth="1"/>
    <col min="6153" max="6153" width="5.109375" style="57" bestFit="1" customWidth="1"/>
    <col min="6154" max="6191" width="0" style="57" hidden="1" customWidth="1"/>
    <col min="6192" max="6391" width="9.109375" style="57"/>
    <col min="6392" max="6392" width="8.109375" style="57" customWidth="1"/>
    <col min="6393" max="6393" width="13" style="57" customWidth="1"/>
    <col min="6394" max="6394" width="23.109375" style="57" customWidth="1"/>
    <col min="6395" max="6395" width="10.6640625" style="57" customWidth="1"/>
    <col min="6396" max="6396" width="8.88671875" style="57" customWidth="1"/>
    <col min="6397" max="6397" width="11.109375" style="57" customWidth="1"/>
    <col min="6398" max="6398" width="9.5546875" style="57" customWidth="1"/>
    <col min="6399" max="6399" width="13.44140625" style="57" bestFit="1" customWidth="1"/>
    <col min="6400" max="6404" width="0" style="57" hidden="1" customWidth="1"/>
    <col min="6405" max="6405" width="4" style="57" bestFit="1" customWidth="1"/>
    <col min="6406" max="6406" width="3.109375" style="57" customWidth="1"/>
    <col min="6407" max="6407" width="24" style="57" customWidth="1"/>
    <col min="6408" max="6408" width="10" style="57" customWidth="1"/>
    <col min="6409" max="6409" width="5.109375" style="57" bestFit="1" customWidth="1"/>
    <col min="6410" max="6447" width="0" style="57" hidden="1" customWidth="1"/>
    <col min="6448" max="6647" width="9.109375" style="57"/>
    <col min="6648" max="6648" width="8.109375" style="57" customWidth="1"/>
    <col min="6649" max="6649" width="13" style="57" customWidth="1"/>
    <col min="6650" max="6650" width="23.109375" style="57" customWidth="1"/>
    <col min="6651" max="6651" width="10.6640625" style="57" customWidth="1"/>
    <col min="6652" max="6652" width="8.88671875" style="57" customWidth="1"/>
    <col min="6653" max="6653" width="11.109375" style="57" customWidth="1"/>
    <col min="6654" max="6654" width="9.5546875" style="57" customWidth="1"/>
    <col min="6655" max="6655" width="13.44140625" style="57" bestFit="1" customWidth="1"/>
    <col min="6656" max="6660" width="0" style="57" hidden="1" customWidth="1"/>
    <col min="6661" max="6661" width="4" style="57" bestFit="1" customWidth="1"/>
    <col min="6662" max="6662" width="3.109375" style="57" customWidth="1"/>
    <col min="6663" max="6663" width="24" style="57" customWidth="1"/>
    <col min="6664" max="6664" width="10" style="57" customWidth="1"/>
    <col min="6665" max="6665" width="5.109375" style="57" bestFit="1" customWidth="1"/>
    <col min="6666" max="6703" width="0" style="57" hidden="1" customWidth="1"/>
    <col min="6704" max="6903" width="9.109375" style="57"/>
    <col min="6904" max="6904" width="8.109375" style="57" customWidth="1"/>
    <col min="6905" max="6905" width="13" style="57" customWidth="1"/>
    <col min="6906" max="6906" width="23.109375" style="57" customWidth="1"/>
    <col min="6907" max="6907" width="10.6640625" style="57" customWidth="1"/>
    <col min="6908" max="6908" width="8.88671875" style="57" customWidth="1"/>
    <col min="6909" max="6909" width="11.109375" style="57" customWidth="1"/>
    <col min="6910" max="6910" width="9.5546875" style="57" customWidth="1"/>
    <col min="6911" max="6911" width="13.44140625" style="57" bestFit="1" customWidth="1"/>
    <col min="6912" max="6916" width="0" style="57" hidden="1" customWidth="1"/>
    <col min="6917" max="6917" width="4" style="57" bestFit="1" customWidth="1"/>
    <col min="6918" max="6918" width="3.109375" style="57" customWidth="1"/>
    <col min="6919" max="6919" width="24" style="57" customWidth="1"/>
    <col min="6920" max="6920" width="10" style="57" customWidth="1"/>
    <col min="6921" max="6921" width="5.109375" style="57" bestFit="1" customWidth="1"/>
    <col min="6922" max="6959" width="0" style="57" hidden="1" customWidth="1"/>
    <col min="6960" max="7159" width="9.109375" style="57"/>
    <col min="7160" max="7160" width="8.109375" style="57" customWidth="1"/>
    <col min="7161" max="7161" width="13" style="57" customWidth="1"/>
    <col min="7162" max="7162" width="23.109375" style="57" customWidth="1"/>
    <col min="7163" max="7163" width="10.6640625" style="57" customWidth="1"/>
    <col min="7164" max="7164" width="8.88671875" style="57" customWidth="1"/>
    <col min="7165" max="7165" width="11.109375" style="57" customWidth="1"/>
    <col min="7166" max="7166" width="9.5546875" style="57" customWidth="1"/>
    <col min="7167" max="7167" width="13.44140625" style="57" bestFit="1" customWidth="1"/>
    <col min="7168" max="7172" width="0" style="57" hidden="1" customWidth="1"/>
    <col min="7173" max="7173" width="4" style="57" bestFit="1" customWidth="1"/>
    <col min="7174" max="7174" width="3.109375" style="57" customWidth="1"/>
    <col min="7175" max="7175" width="24" style="57" customWidth="1"/>
    <col min="7176" max="7176" width="10" style="57" customWidth="1"/>
    <col min="7177" max="7177" width="5.109375" style="57" bestFit="1" customWidth="1"/>
    <col min="7178" max="7215" width="0" style="57" hidden="1" customWidth="1"/>
    <col min="7216" max="7415" width="9.109375" style="57"/>
    <col min="7416" max="7416" width="8.109375" style="57" customWidth="1"/>
    <col min="7417" max="7417" width="13" style="57" customWidth="1"/>
    <col min="7418" max="7418" width="23.109375" style="57" customWidth="1"/>
    <col min="7419" max="7419" width="10.6640625" style="57" customWidth="1"/>
    <col min="7420" max="7420" width="8.88671875" style="57" customWidth="1"/>
    <col min="7421" max="7421" width="11.109375" style="57" customWidth="1"/>
    <col min="7422" max="7422" width="9.5546875" style="57" customWidth="1"/>
    <col min="7423" max="7423" width="13.44140625" style="57" bestFit="1" customWidth="1"/>
    <col min="7424" max="7428" width="0" style="57" hidden="1" customWidth="1"/>
    <col min="7429" max="7429" width="4" style="57" bestFit="1" customWidth="1"/>
    <col min="7430" max="7430" width="3.109375" style="57" customWidth="1"/>
    <col min="7431" max="7431" width="24" style="57" customWidth="1"/>
    <col min="7432" max="7432" width="10" style="57" customWidth="1"/>
    <col min="7433" max="7433" width="5.109375" style="57" bestFit="1" customWidth="1"/>
    <col min="7434" max="7471" width="0" style="57" hidden="1" customWidth="1"/>
    <col min="7472" max="7671" width="9.109375" style="57"/>
    <col min="7672" max="7672" width="8.109375" style="57" customWidth="1"/>
    <col min="7673" max="7673" width="13" style="57" customWidth="1"/>
    <col min="7674" max="7674" width="23.109375" style="57" customWidth="1"/>
    <col min="7675" max="7675" width="10.6640625" style="57" customWidth="1"/>
    <col min="7676" max="7676" width="8.88671875" style="57" customWidth="1"/>
    <col min="7677" max="7677" width="11.109375" style="57" customWidth="1"/>
    <col min="7678" max="7678" width="9.5546875" style="57" customWidth="1"/>
    <col min="7679" max="7679" width="13.44140625" style="57" bestFit="1" customWidth="1"/>
    <col min="7680" max="7684" width="0" style="57" hidden="1" customWidth="1"/>
    <col min="7685" max="7685" width="4" style="57" bestFit="1" customWidth="1"/>
    <col min="7686" max="7686" width="3.109375" style="57" customWidth="1"/>
    <col min="7687" max="7687" width="24" style="57" customWidth="1"/>
    <col min="7688" max="7688" width="10" style="57" customWidth="1"/>
    <col min="7689" max="7689" width="5.109375" style="57" bestFit="1" customWidth="1"/>
    <col min="7690" max="7727" width="0" style="57" hidden="1" customWidth="1"/>
    <col min="7728" max="7927" width="9.109375" style="57"/>
    <col min="7928" max="7928" width="8.109375" style="57" customWidth="1"/>
    <col min="7929" max="7929" width="13" style="57" customWidth="1"/>
    <col min="7930" max="7930" width="23.109375" style="57" customWidth="1"/>
    <col min="7931" max="7931" width="10.6640625" style="57" customWidth="1"/>
    <col min="7932" max="7932" width="8.88671875" style="57" customWidth="1"/>
    <col min="7933" max="7933" width="11.109375" style="57" customWidth="1"/>
    <col min="7934" max="7934" width="9.5546875" style="57" customWidth="1"/>
    <col min="7935" max="7935" width="13.44140625" style="57" bestFit="1" customWidth="1"/>
    <col min="7936" max="7940" width="0" style="57" hidden="1" customWidth="1"/>
    <col min="7941" max="7941" width="4" style="57" bestFit="1" customWidth="1"/>
    <col min="7942" max="7942" width="3.109375" style="57" customWidth="1"/>
    <col min="7943" max="7943" width="24" style="57" customWidth="1"/>
    <col min="7944" max="7944" width="10" style="57" customWidth="1"/>
    <col min="7945" max="7945" width="5.109375" style="57" bestFit="1" customWidth="1"/>
    <col min="7946" max="7983" width="0" style="57" hidden="1" customWidth="1"/>
    <col min="7984" max="8183" width="9.109375" style="57"/>
    <col min="8184" max="8184" width="8.109375" style="57" customWidth="1"/>
    <col min="8185" max="8185" width="13" style="57" customWidth="1"/>
    <col min="8186" max="8186" width="23.109375" style="57" customWidth="1"/>
    <col min="8187" max="8187" width="10.6640625" style="57" customWidth="1"/>
    <col min="8188" max="8188" width="8.88671875" style="57" customWidth="1"/>
    <col min="8189" max="8189" width="11.109375" style="57" customWidth="1"/>
    <col min="8190" max="8190" width="9.5546875" style="57" customWidth="1"/>
    <col min="8191" max="8191" width="13.44140625" style="57" bestFit="1" customWidth="1"/>
    <col min="8192" max="8196" width="0" style="57" hidden="1" customWidth="1"/>
    <col min="8197" max="8197" width="4" style="57" bestFit="1" customWidth="1"/>
    <col min="8198" max="8198" width="3.109375" style="57" customWidth="1"/>
    <col min="8199" max="8199" width="24" style="57" customWidth="1"/>
    <col min="8200" max="8200" width="10" style="57" customWidth="1"/>
    <col min="8201" max="8201" width="5.109375" style="57" bestFit="1" customWidth="1"/>
    <col min="8202" max="8239" width="0" style="57" hidden="1" customWidth="1"/>
    <col min="8240" max="8439" width="9.109375" style="57"/>
    <col min="8440" max="8440" width="8.109375" style="57" customWidth="1"/>
    <col min="8441" max="8441" width="13" style="57" customWidth="1"/>
    <col min="8442" max="8442" width="23.109375" style="57" customWidth="1"/>
    <col min="8443" max="8443" width="10.6640625" style="57" customWidth="1"/>
    <col min="8444" max="8444" width="8.88671875" style="57" customWidth="1"/>
    <col min="8445" max="8445" width="11.109375" style="57" customWidth="1"/>
    <col min="8446" max="8446" width="9.5546875" style="57" customWidth="1"/>
    <col min="8447" max="8447" width="13.44140625" style="57" bestFit="1" customWidth="1"/>
    <col min="8448" max="8452" width="0" style="57" hidden="1" customWidth="1"/>
    <col min="8453" max="8453" width="4" style="57" bestFit="1" customWidth="1"/>
    <col min="8454" max="8454" width="3.109375" style="57" customWidth="1"/>
    <col min="8455" max="8455" width="24" style="57" customWidth="1"/>
    <col min="8456" max="8456" width="10" style="57" customWidth="1"/>
    <col min="8457" max="8457" width="5.109375" style="57" bestFit="1" customWidth="1"/>
    <col min="8458" max="8495" width="0" style="57" hidden="1" customWidth="1"/>
    <col min="8496" max="8695" width="9.109375" style="57"/>
    <col min="8696" max="8696" width="8.109375" style="57" customWidth="1"/>
    <col min="8697" max="8697" width="13" style="57" customWidth="1"/>
    <col min="8698" max="8698" width="23.109375" style="57" customWidth="1"/>
    <col min="8699" max="8699" width="10.6640625" style="57" customWidth="1"/>
    <col min="8700" max="8700" width="8.88671875" style="57" customWidth="1"/>
    <col min="8701" max="8701" width="11.109375" style="57" customWidth="1"/>
    <col min="8702" max="8702" width="9.5546875" style="57" customWidth="1"/>
    <col min="8703" max="8703" width="13.44140625" style="57" bestFit="1" customWidth="1"/>
    <col min="8704" max="8708" width="0" style="57" hidden="1" customWidth="1"/>
    <col min="8709" max="8709" width="4" style="57" bestFit="1" customWidth="1"/>
    <col min="8710" max="8710" width="3.109375" style="57" customWidth="1"/>
    <col min="8711" max="8711" width="24" style="57" customWidth="1"/>
    <col min="8712" max="8712" width="10" style="57" customWidth="1"/>
    <col min="8713" max="8713" width="5.109375" style="57" bestFit="1" customWidth="1"/>
    <col min="8714" max="8751" width="0" style="57" hidden="1" customWidth="1"/>
    <col min="8752" max="8951" width="9.109375" style="57"/>
    <col min="8952" max="8952" width="8.109375" style="57" customWidth="1"/>
    <col min="8953" max="8953" width="13" style="57" customWidth="1"/>
    <col min="8954" max="8954" width="23.109375" style="57" customWidth="1"/>
    <col min="8955" max="8955" width="10.6640625" style="57" customWidth="1"/>
    <col min="8956" max="8956" width="8.88671875" style="57" customWidth="1"/>
    <col min="8957" max="8957" width="11.109375" style="57" customWidth="1"/>
    <col min="8958" max="8958" width="9.5546875" style="57" customWidth="1"/>
    <col min="8959" max="8959" width="13.44140625" style="57" bestFit="1" customWidth="1"/>
    <col min="8960" max="8964" width="0" style="57" hidden="1" customWidth="1"/>
    <col min="8965" max="8965" width="4" style="57" bestFit="1" customWidth="1"/>
    <col min="8966" max="8966" width="3.109375" style="57" customWidth="1"/>
    <col min="8967" max="8967" width="24" style="57" customWidth="1"/>
    <col min="8968" max="8968" width="10" style="57" customWidth="1"/>
    <col min="8969" max="8969" width="5.109375" style="57" bestFit="1" customWidth="1"/>
    <col min="8970" max="9007" width="0" style="57" hidden="1" customWidth="1"/>
    <col min="9008" max="9207" width="9.109375" style="57"/>
    <col min="9208" max="9208" width="8.109375" style="57" customWidth="1"/>
    <col min="9209" max="9209" width="13" style="57" customWidth="1"/>
    <col min="9210" max="9210" width="23.109375" style="57" customWidth="1"/>
    <col min="9211" max="9211" width="10.6640625" style="57" customWidth="1"/>
    <col min="9212" max="9212" width="8.88671875" style="57" customWidth="1"/>
    <col min="9213" max="9213" width="11.109375" style="57" customWidth="1"/>
    <col min="9214" max="9214" width="9.5546875" style="57" customWidth="1"/>
    <col min="9215" max="9215" width="13.44140625" style="57" bestFit="1" customWidth="1"/>
    <col min="9216" max="9220" width="0" style="57" hidden="1" customWidth="1"/>
    <col min="9221" max="9221" width="4" style="57" bestFit="1" customWidth="1"/>
    <col min="9222" max="9222" width="3.109375" style="57" customWidth="1"/>
    <col min="9223" max="9223" width="24" style="57" customWidth="1"/>
    <col min="9224" max="9224" width="10" style="57" customWidth="1"/>
    <col min="9225" max="9225" width="5.109375" style="57" bestFit="1" customWidth="1"/>
    <col min="9226" max="9263" width="0" style="57" hidden="1" customWidth="1"/>
    <col min="9264" max="9463" width="9.109375" style="57"/>
    <col min="9464" max="9464" width="8.109375" style="57" customWidth="1"/>
    <col min="9465" max="9465" width="13" style="57" customWidth="1"/>
    <col min="9466" max="9466" width="23.109375" style="57" customWidth="1"/>
    <col min="9467" max="9467" width="10.6640625" style="57" customWidth="1"/>
    <col min="9468" max="9468" width="8.88671875" style="57" customWidth="1"/>
    <col min="9469" max="9469" width="11.109375" style="57" customWidth="1"/>
    <col min="9470" max="9470" width="9.5546875" style="57" customWidth="1"/>
    <col min="9471" max="9471" width="13.44140625" style="57" bestFit="1" customWidth="1"/>
    <col min="9472" max="9476" width="0" style="57" hidden="1" customWidth="1"/>
    <col min="9477" max="9477" width="4" style="57" bestFit="1" customWidth="1"/>
    <col min="9478" max="9478" width="3.109375" style="57" customWidth="1"/>
    <col min="9479" max="9479" width="24" style="57" customWidth="1"/>
    <col min="9480" max="9480" width="10" style="57" customWidth="1"/>
    <col min="9481" max="9481" width="5.109375" style="57" bestFit="1" customWidth="1"/>
    <col min="9482" max="9519" width="0" style="57" hidden="1" customWidth="1"/>
    <col min="9520" max="9719" width="9.109375" style="57"/>
    <col min="9720" max="9720" width="8.109375" style="57" customWidth="1"/>
    <col min="9721" max="9721" width="13" style="57" customWidth="1"/>
    <col min="9722" max="9722" width="23.109375" style="57" customWidth="1"/>
    <col min="9723" max="9723" width="10.6640625" style="57" customWidth="1"/>
    <col min="9724" max="9724" width="8.88671875" style="57" customWidth="1"/>
    <col min="9725" max="9725" width="11.109375" style="57" customWidth="1"/>
    <col min="9726" max="9726" width="9.5546875" style="57" customWidth="1"/>
    <col min="9727" max="9727" width="13.44140625" style="57" bestFit="1" customWidth="1"/>
    <col min="9728" max="9732" width="0" style="57" hidden="1" customWidth="1"/>
    <col min="9733" max="9733" width="4" style="57" bestFit="1" customWidth="1"/>
    <col min="9734" max="9734" width="3.109375" style="57" customWidth="1"/>
    <col min="9735" max="9735" width="24" style="57" customWidth="1"/>
    <col min="9736" max="9736" width="10" style="57" customWidth="1"/>
    <col min="9737" max="9737" width="5.109375" style="57" bestFit="1" customWidth="1"/>
    <col min="9738" max="9775" width="0" style="57" hidden="1" customWidth="1"/>
    <col min="9776" max="9975" width="9.109375" style="57"/>
    <col min="9976" max="9976" width="8.109375" style="57" customWidth="1"/>
    <col min="9977" max="9977" width="13" style="57" customWidth="1"/>
    <col min="9978" max="9978" width="23.109375" style="57" customWidth="1"/>
    <col min="9979" max="9979" width="10.6640625" style="57" customWidth="1"/>
    <col min="9980" max="9980" width="8.88671875" style="57" customWidth="1"/>
    <col min="9981" max="9981" width="11.109375" style="57" customWidth="1"/>
    <col min="9982" max="9982" width="9.5546875" style="57" customWidth="1"/>
    <col min="9983" max="9983" width="13.44140625" style="57" bestFit="1" customWidth="1"/>
    <col min="9984" max="9988" width="0" style="57" hidden="1" customWidth="1"/>
    <col min="9989" max="9989" width="4" style="57" bestFit="1" customWidth="1"/>
    <col min="9990" max="9990" width="3.109375" style="57" customWidth="1"/>
    <col min="9991" max="9991" width="24" style="57" customWidth="1"/>
    <col min="9992" max="9992" width="10" style="57" customWidth="1"/>
    <col min="9993" max="9993" width="5.109375" style="57" bestFit="1" customWidth="1"/>
    <col min="9994" max="10031" width="0" style="57" hidden="1" customWidth="1"/>
    <col min="10032" max="10231" width="9.109375" style="57"/>
    <col min="10232" max="10232" width="8.109375" style="57" customWidth="1"/>
    <col min="10233" max="10233" width="13" style="57" customWidth="1"/>
    <col min="10234" max="10234" width="23.109375" style="57" customWidth="1"/>
    <col min="10235" max="10235" width="10.6640625" style="57" customWidth="1"/>
    <col min="10236" max="10236" width="8.88671875" style="57" customWidth="1"/>
    <col min="10237" max="10237" width="11.109375" style="57" customWidth="1"/>
    <col min="10238" max="10238" width="9.5546875" style="57" customWidth="1"/>
    <col min="10239" max="10239" width="13.44140625" style="57" bestFit="1" customWidth="1"/>
    <col min="10240" max="10244" width="0" style="57" hidden="1" customWidth="1"/>
    <col min="10245" max="10245" width="4" style="57" bestFit="1" customWidth="1"/>
    <col min="10246" max="10246" width="3.109375" style="57" customWidth="1"/>
    <col min="10247" max="10247" width="24" style="57" customWidth="1"/>
    <col min="10248" max="10248" width="10" style="57" customWidth="1"/>
    <col min="10249" max="10249" width="5.109375" style="57" bestFit="1" customWidth="1"/>
    <col min="10250" max="10287" width="0" style="57" hidden="1" customWidth="1"/>
    <col min="10288" max="10487" width="9.109375" style="57"/>
    <col min="10488" max="10488" width="8.109375" style="57" customWidth="1"/>
    <col min="10489" max="10489" width="13" style="57" customWidth="1"/>
    <col min="10490" max="10490" width="23.109375" style="57" customWidth="1"/>
    <col min="10491" max="10491" width="10.6640625" style="57" customWidth="1"/>
    <col min="10492" max="10492" width="8.88671875" style="57" customWidth="1"/>
    <col min="10493" max="10493" width="11.109375" style="57" customWidth="1"/>
    <col min="10494" max="10494" width="9.5546875" style="57" customWidth="1"/>
    <col min="10495" max="10495" width="13.44140625" style="57" bestFit="1" customWidth="1"/>
    <col min="10496" max="10500" width="0" style="57" hidden="1" customWidth="1"/>
    <col min="10501" max="10501" width="4" style="57" bestFit="1" customWidth="1"/>
    <col min="10502" max="10502" width="3.109375" style="57" customWidth="1"/>
    <col min="10503" max="10503" width="24" style="57" customWidth="1"/>
    <col min="10504" max="10504" width="10" style="57" customWidth="1"/>
    <col min="10505" max="10505" width="5.109375" style="57" bestFit="1" customWidth="1"/>
    <col min="10506" max="10543" width="0" style="57" hidden="1" customWidth="1"/>
    <col min="10544" max="10743" width="9.109375" style="57"/>
    <col min="10744" max="10744" width="8.109375" style="57" customWidth="1"/>
    <col min="10745" max="10745" width="13" style="57" customWidth="1"/>
    <col min="10746" max="10746" width="23.109375" style="57" customWidth="1"/>
    <col min="10747" max="10747" width="10.6640625" style="57" customWidth="1"/>
    <col min="10748" max="10748" width="8.88671875" style="57" customWidth="1"/>
    <col min="10749" max="10749" width="11.109375" style="57" customWidth="1"/>
    <col min="10750" max="10750" width="9.5546875" style="57" customWidth="1"/>
    <col min="10751" max="10751" width="13.44140625" style="57" bestFit="1" customWidth="1"/>
    <col min="10752" max="10756" width="0" style="57" hidden="1" customWidth="1"/>
    <col min="10757" max="10757" width="4" style="57" bestFit="1" customWidth="1"/>
    <col min="10758" max="10758" width="3.109375" style="57" customWidth="1"/>
    <col min="10759" max="10759" width="24" style="57" customWidth="1"/>
    <col min="10760" max="10760" width="10" style="57" customWidth="1"/>
    <col min="10761" max="10761" width="5.109375" style="57" bestFit="1" customWidth="1"/>
    <col min="10762" max="10799" width="0" style="57" hidden="1" customWidth="1"/>
    <col min="10800" max="10999" width="9.109375" style="57"/>
    <col min="11000" max="11000" width="8.109375" style="57" customWidth="1"/>
    <col min="11001" max="11001" width="13" style="57" customWidth="1"/>
    <col min="11002" max="11002" width="23.109375" style="57" customWidth="1"/>
    <col min="11003" max="11003" width="10.6640625" style="57" customWidth="1"/>
    <col min="11004" max="11004" width="8.88671875" style="57" customWidth="1"/>
    <col min="11005" max="11005" width="11.109375" style="57" customWidth="1"/>
    <col min="11006" max="11006" width="9.5546875" style="57" customWidth="1"/>
    <col min="11007" max="11007" width="13.44140625" style="57" bestFit="1" customWidth="1"/>
    <col min="11008" max="11012" width="0" style="57" hidden="1" customWidth="1"/>
    <col min="11013" max="11013" width="4" style="57" bestFit="1" customWidth="1"/>
    <col min="11014" max="11014" width="3.109375" style="57" customWidth="1"/>
    <col min="11015" max="11015" width="24" style="57" customWidth="1"/>
    <col min="11016" max="11016" width="10" style="57" customWidth="1"/>
    <col min="11017" max="11017" width="5.109375" style="57" bestFit="1" customWidth="1"/>
    <col min="11018" max="11055" width="0" style="57" hidden="1" customWidth="1"/>
    <col min="11056" max="11255" width="9.109375" style="57"/>
    <col min="11256" max="11256" width="8.109375" style="57" customWidth="1"/>
    <col min="11257" max="11257" width="13" style="57" customWidth="1"/>
    <col min="11258" max="11258" width="23.109375" style="57" customWidth="1"/>
    <col min="11259" max="11259" width="10.6640625" style="57" customWidth="1"/>
    <col min="11260" max="11260" width="8.88671875" style="57" customWidth="1"/>
    <col min="11261" max="11261" width="11.109375" style="57" customWidth="1"/>
    <col min="11262" max="11262" width="9.5546875" style="57" customWidth="1"/>
    <col min="11263" max="11263" width="13.44140625" style="57" bestFit="1" customWidth="1"/>
    <col min="11264" max="11268" width="0" style="57" hidden="1" customWidth="1"/>
    <col min="11269" max="11269" width="4" style="57" bestFit="1" customWidth="1"/>
    <col min="11270" max="11270" width="3.109375" style="57" customWidth="1"/>
    <col min="11271" max="11271" width="24" style="57" customWidth="1"/>
    <col min="11272" max="11272" width="10" style="57" customWidth="1"/>
    <col min="11273" max="11273" width="5.109375" style="57" bestFit="1" customWidth="1"/>
    <col min="11274" max="11311" width="0" style="57" hidden="1" customWidth="1"/>
    <col min="11312" max="11511" width="9.109375" style="57"/>
    <col min="11512" max="11512" width="8.109375" style="57" customWidth="1"/>
    <col min="11513" max="11513" width="13" style="57" customWidth="1"/>
    <col min="11514" max="11514" width="23.109375" style="57" customWidth="1"/>
    <col min="11515" max="11515" width="10.6640625" style="57" customWidth="1"/>
    <col min="11516" max="11516" width="8.88671875" style="57" customWidth="1"/>
    <col min="11517" max="11517" width="11.109375" style="57" customWidth="1"/>
    <col min="11518" max="11518" width="9.5546875" style="57" customWidth="1"/>
    <col min="11519" max="11519" width="13.44140625" style="57" bestFit="1" customWidth="1"/>
    <col min="11520" max="11524" width="0" style="57" hidden="1" customWidth="1"/>
    <col min="11525" max="11525" width="4" style="57" bestFit="1" customWidth="1"/>
    <col min="11526" max="11526" width="3.109375" style="57" customWidth="1"/>
    <col min="11527" max="11527" width="24" style="57" customWidth="1"/>
    <col min="11528" max="11528" width="10" style="57" customWidth="1"/>
    <col min="11529" max="11529" width="5.109375" style="57" bestFit="1" customWidth="1"/>
    <col min="11530" max="11567" width="0" style="57" hidden="1" customWidth="1"/>
    <col min="11568" max="11767" width="9.109375" style="57"/>
    <col min="11768" max="11768" width="8.109375" style="57" customWidth="1"/>
    <col min="11769" max="11769" width="13" style="57" customWidth="1"/>
    <col min="11770" max="11770" width="23.109375" style="57" customWidth="1"/>
    <col min="11771" max="11771" width="10.6640625" style="57" customWidth="1"/>
    <col min="11772" max="11772" width="8.88671875" style="57" customWidth="1"/>
    <col min="11773" max="11773" width="11.109375" style="57" customWidth="1"/>
    <col min="11774" max="11774" width="9.5546875" style="57" customWidth="1"/>
    <col min="11775" max="11775" width="13.44140625" style="57" bestFit="1" customWidth="1"/>
    <col min="11776" max="11780" width="0" style="57" hidden="1" customWidth="1"/>
    <col min="11781" max="11781" width="4" style="57" bestFit="1" customWidth="1"/>
    <col min="11782" max="11782" width="3.109375" style="57" customWidth="1"/>
    <col min="11783" max="11783" width="24" style="57" customWidth="1"/>
    <col min="11784" max="11784" width="10" style="57" customWidth="1"/>
    <col min="11785" max="11785" width="5.109375" style="57" bestFit="1" customWidth="1"/>
    <col min="11786" max="11823" width="0" style="57" hidden="1" customWidth="1"/>
    <col min="11824" max="12023" width="9.109375" style="57"/>
    <col min="12024" max="12024" width="8.109375" style="57" customWidth="1"/>
    <col min="12025" max="12025" width="13" style="57" customWidth="1"/>
    <col min="12026" max="12026" width="23.109375" style="57" customWidth="1"/>
    <col min="12027" max="12027" width="10.6640625" style="57" customWidth="1"/>
    <col min="12028" max="12028" width="8.88671875" style="57" customWidth="1"/>
    <col min="12029" max="12029" width="11.109375" style="57" customWidth="1"/>
    <col min="12030" max="12030" width="9.5546875" style="57" customWidth="1"/>
    <col min="12031" max="12031" width="13.44140625" style="57" bestFit="1" customWidth="1"/>
    <col min="12032" max="12036" width="0" style="57" hidden="1" customWidth="1"/>
    <col min="12037" max="12037" width="4" style="57" bestFit="1" customWidth="1"/>
    <col min="12038" max="12038" width="3.109375" style="57" customWidth="1"/>
    <col min="12039" max="12039" width="24" style="57" customWidth="1"/>
    <col min="12040" max="12040" width="10" style="57" customWidth="1"/>
    <col min="12041" max="12041" width="5.109375" style="57" bestFit="1" customWidth="1"/>
    <col min="12042" max="12079" width="0" style="57" hidden="1" customWidth="1"/>
    <col min="12080" max="12279" width="9.109375" style="57"/>
    <col min="12280" max="12280" width="8.109375" style="57" customWidth="1"/>
    <col min="12281" max="12281" width="13" style="57" customWidth="1"/>
    <col min="12282" max="12282" width="23.109375" style="57" customWidth="1"/>
    <col min="12283" max="12283" width="10.6640625" style="57" customWidth="1"/>
    <col min="12284" max="12284" width="8.88671875" style="57" customWidth="1"/>
    <col min="12285" max="12285" width="11.109375" style="57" customWidth="1"/>
    <col min="12286" max="12286" width="9.5546875" style="57" customWidth="1"/>
    <col min="12287" max="12287" width="13.44140625" style="57" bestFit="1" customWidth="1"/>
    <col min="12288" max="12292" width="0" style="57" hidden="1" customWidth="1"/>
    <col min="12293" max="12293" width="4" style="57" bestFit="1" customWidth="1"/>
    <col min="12294" max="12294" width="3.109375" style="57" customWidth="1"/>
    <col min="12295" max="12295" width="24" style="57" customWidth="1"/>
    <col min="12296" max="12296" width="10" style="57" customWidth="1"/>
    <col min="12297" max="12297" width="5.109375" style="57" bestFit="1" customWidth="1"/>
    <col min="12298" max="12335" width="0" style="57" hidden="1" customWidth="1"/>
    <col min="12336" max="12535" width="9.109375" style="57"/>
    <col min="12536" max="12536" width="8.109375" style="57" customWidth="1"/>
    <col min="12537" max="12537" width="13" style="57" customWidth="1"/>
    <col min="12538" max="12538" width="23.109375" style="57" customWidth="1"/>
    <col min="12539" max="12539" width="10.6640625" style="57" customWidth="1"/>
    <col min="12540" max="12540" width="8.88671875" style="57" customWidth="1"/>
    <col min="12541" max="12541" width="11.109375" style="57" customWidth="1"/>
    <col min="12542" max="12542" width="9.5546875" style="57" customWidth="1"/>
    <col min="12543" max="12543" width="13.44140625" style="57" bestFit="1" customWidth="1"/>
    <col min="12544" max="12548" width="0" style="57" hidden="1" customWidth="1"/>
    <col min="12549" max="12549" width="4" style="57" bestFit="1" customWidth="1"/>
    <col min="12550" max="12550" width="3.109375" style="57" customWidth="1"/>
    <col min="12551" max="12551" width="24" style="57" customWidth="1"/>
    <col min="12552" max="12552" width="10" style="57" customWidth="1"/>
    <col min="12553" max="12553" width="5.109375" style="57" bestFit="1" customWidth="1"/>
    <col min="12554" max="12591" width="0" style="57" hidden="1" customWidth="1"/>
    <col min="12592" max="12791" width="9.109375" style="57"/>
    <col min="12792" max="12792" width="8.109375" style="57" customWidth="1"/>
    <col min="12793" max="12793" width="13" style="57" customWidth="1"/>
    <col min="12794" max="12794" width="23.109375" style="57" customWidth="1"/>
    <col min="12795" max="12795" width="10.6640625" style="57" customWidth="1"/>
    <col min="12796" max="12796" width="8.88671875" style="57" customWidth="1"/>
    <col min="12797" max="12797" width="11.109375" style="57" customWidth="1"/>
    <col min="12798" max="12798" width="9.5546875" style="57" customWidth="1"/>
    <col min="12799" max="12799" width="13.44140625" style="57" bestFit="1" customWidth="1"/>
    <col min="12800" max="12804" width="0" style="57" hidden="1" customWidth="1"/>
    <col min="12805" max="12805" width="4" style="57" bestFit="1" customWidth="1"/>
    <col min="12806" max="12806" width="3.109375" style="57" customWidth="1"/>
    <col min="12807" max="12807" width="24" style="57" customWidth="1"/>
    <col min="12808" max="12808" width="10" style="57" customWidth="1"/>
    <col min="12809" max="12809" width="5.109375" style="57" bestFit="1" customWidth="1"/>
    <col min="12810" max="12847" width="0" style="57" hidden="1" customWidth="1"/>
    <col min="12848" max="13047" width="9.109375" style="57"/>
    <col min="13048" max="13048" width="8.109375" style="57" customWidth="1"/>
    <col min="13049" max="13049" width="13" style="57" customWidth="1"/>
    <col min="13050" max="13050" width="23.109375" style="57" customWidth="1"/>
    <col min="13051" max="13051" width="10.6640625" style="57" customWidth="1"/>
    <col min="13052" max="13052" width="8.88671875" style="57" customWidth="1"/>
    <col min="13053" max="13053" width="11.109375" style="57" customWidth="1"/>
    <col min="13054" max="13054" width="9.5546875" style="57" customWidth="1"/>
    <col min="13055" max="13055" width="13.44140625" style="57" bestFit="1" customWidth="1"/>
    <col min="13056" max="13060" width="0" style="57" hidden="1" customWidth="1"/>
    <col min="13061" max="13061" width="4" style="57" bestFit="1" customWidth="1"/>
    <col min="13062" max="13062" width="3.109375" style="57" customWidth="1"/>
    <col min="13063" max="13063" width="24" style="57" customWidth="1"/>
    <col min="13064" max="13064" width="10" style="57" customWidth="1"/>
    <col min="13065" max="13065" width="5.109375" style="57" bestFit="1" customWidth="1"/>
    <col min="13066" max="13103" width="0" style="57" hidden="1" customWidth="1"/>
    <col min="13104" max="13303" width="9.109375" style="57"/>
    <col min="13304" max="13304" width="8.109375" style="57" customWidth="1"/>
    <col min="13305" max="13305" width="13" style="57" customWidth="1"/>
    <col min="13306" max="13306" width="23.109375" style="57" customWidth="1"/>
    <col min="13307" max="13307" width="10.6640625" style="57" customWidth="1"/>
    <col min="13308" max="13308" width="8.88671875" style="57" customWidth="1"/>
    <col min="13309" max="13309" width="11.109375" style="57" customWidth="1"/>
    <col min="13310" max="13310" width="9.5546875" style="57" customWidth="1"/>
    <col min="13311" max="13311" width="13.44140625" style="57" bestFit="1" customWidth="1"/>
    <col min="13312" max="13316" width="0" style="57" hidden="1" customWidth="1"/>
    <col min="13317" max="13317" width="4" style="57" bestFit="1" customWidth="1"/>
    <col min="13318" max="13318" width="3.109375" style="57" customWidth="1"/>
    <col min="13319" max="13319" width="24" style="57" customWidth="1"/>
    <col min="13320" max="13320" width="10" style="57" customWidth="1"/>
    <col min="13321" max="13321" width="5.109375" style="57" bestFit="1" customWidth="1"/>
    <col min="13322" max="13359" width="0" style="57" hidden="1" customWidth="1"/>
    <col min="13360" max="13559" width="9.109375" style="57"/>
    <col min="13560" max="13560" width="8.109375" style="57" customWidth="1"/>
    <col min="13561" max="13561" width="13" style="57" customWidth="1"/>
    <col min="13562" max="13562" width="23.109375" style="57" customWidth="1"/>
    <col min="13563" max="13563" width="10.6640625" style="57" customWidth="1"/>
    <col min="13564" max="13564" width="8.88671875" style="57" customWidth="1"/>
    <col min="13565" max="13565" width="11.109375" style="57" customWidth="1"/>
    <col min="13566" max="13566" width="9.5546875" style="57" customWidth="1"/>
    <col min="13567" max="13567" width="13.44140625" style="57" bestFit="1" customWidth="1"/>
    <col min="13568" max="13572" width="0" style="57" hidden="1" customWidth="1"/>
    <col min="13573" max="13573" width="4" style="57" bestFit="1" customWidth="1"/>
    <col min="13574" max="13574" width="3.109375" style="57" customWidth="1"/>
    <col min="13575" max="13575" width="24" style="57" customWidth="1"/>
    <col min="13576" max="13576" width="10" style="57" customWidth="1"/>
    <col min="13577" max="13577" width="5.109375" style="57" bestFit="1" customWidth="1"/>
    <col min="13578" max="13615" width="0" style="57" hidden="1" customWidth="1"/>
    <col min="13616" max="13815" width="9.109375" style="57"/>
    <col min="13816" max="13816" width="8.109375" style="57" customWidth="1"/>
    <col min="13817" max="13817" width="13" style="57" customWidth="1"/>
    <col min="13818" max="13818" width="23.109375" style="57" customWidth="1"/>
    <col min="13819" max="13819" width="10.6640625" style="57" customWidth="1"/>
    <col min="13820" max="13820" width="8.88671875" style="57" customWidth="1"/>
    <col min="13821" max="13821" width="11.109375" style="57" customWidth="1"/>
    <col min="13822" max="13822" width="9.5546875" style="57" customWidth="1"/>
    <col min="13823" max="13823" width="13.44140625" style="57" bestFit="1" customWidth="1"/>
    <col min="13824" max="13828" width="0" style="57" hidden="1" customWidth="1"/>
    <col min="13829" max="13829" width="4" style="57" bestFit="1" customWidth="1"/>
    <col min="13830" max="13830" width="3.109375" style="57" customWidth="1"/>
    <col min="13831" max="13831" width="24" style="57" customWidth="1"/>
    <col min="13832" max="13832" width="10" style="57" customWidth="1"/>
    <col min="13833" max="13833" width="5.109375" style="57" bestFit="1" customWidth="1"/>
    <col min="13834" max="13871" width="0" style="57" hidden="1" customWidth="1"/>
    <col min="13872" max="14071" width="9.109375" style="57"/>
    <col min="14072" max="14072" width="8.109375" style="57" customWidth="1"/>
    <col min="14073" max="14073" width="13" style="57" customWidth="1"/>
    <col min="14074" max="14074" width="23.109375" style="57" customWidth="1"/>
    <col min="14075" max="14075" width="10.6640625" style="57" customWidth="1"/>
    <col min="14076" max="14076" width="8.88671875" style="57" customWidth="1"/>
    <col min="14077" max="14077" width="11.109375" style="57" customWidth="1"/>
    <col min="14078" max="14078" width="9.5546875" style="57" customWidth="1"/>
    <col min="14079" max="14079" width="13.44140625" style="57" bestFit="1" customWidth="1"/>
    <col min="14080" max="14084" width="0" style="57" hidden="1" customWidth="1"/>
    <col min="14085" max="14085" width="4" style="57" bestFit="1" customWidth="1"/>
    <col min="14086" max="14086" width="3.109375" style="57" customWidth="1"/>
    <col min="14087" max="14087" width="24" style="57" customWidth="1"/>
    <col min="14088" max="14088" width="10" style="57" customWidth="1"/>
    <col min="14089" max="14089" width="5.109375" style="57" bestFit="1" customWidth="1"/>
    <col min="14090" max="14127" width="0" style="57" hidden="1" customWidth="1"/>
    <col min="14128" max="14327" width="9.109375" style="57"/>
    <col min="14328" max="14328" width="8.109375" style="57" customWidth="1"/>
    <col min="14329" max="14329" width="13" style="57" customWidth="1"/>
    <col min="14330" max="14330" width="23.109375" style="57" customWidth="1"/>
    <col min="14331" max="14331" width="10.6640625" style="57" customWidth="1"/>
    <col min="14332" max="14332" width="8.88671875" style="57" customWidth="1"/>
    <col min="14333" max="14333" width="11.109375" style="57" customWidth="1"/>
    <col min="14334" max="14334" width="9.5546875" style="57" customWidth="1"/>
    <col min="14335" max="14335" width="13.44140625" style="57" bestFit="1" customWidth="1"/>
    <col min="14336" max="14340" width="0" style="57" hidden="1" customWidth="1"/>
    <col min="14341" max="14341" width="4" style="57" bestFit="1" customWidth="1"/>
    <col min="14342" max="14342" width="3.109375" style="57" customWidth="1"/>
    <col min="14343" max="14343" width="24" style="57" customWidth="1"/>
    <col min="14344" max="14344" width="10" style="57" customWidth="1"/>
    <col min="14345" max="14345" width="5.109375" style="57" bestFit="1" customWidth="1"/>
    <col min="14346" max="14383" width="0" style="57" hidden="1" customWidth="1"/>
    <col min="14384" max="14583" width="9.109375" style="57"/>
    <col min="14584" max="14584" width="8.109375" style="57" customWidth="1"/>
    <col min="14585" max="14585" width="13" style="57" customWidth="1"/>
    <col min="14586" max="14586" width="23.109375" style="57" customWidth="1"/>
    <col min="14587" max="14587" width="10.6640625" style="57" customWidth="1"/>
    <col min="14588" max="14588" width="8.88671875" style="57" customWidth="1"/>
    <col min="14589" max="14589" width="11.109375" style="57" customWidth="1"/>
    <col min="14590" max="14590" width="9.5546875" style="57" customWidth="1"/>
    <col min="14591" max="14591" width="13.44140625" style="57" bestFit="1" customWidth="1"/>
    <col min="14592" max="14596" width="0" style="57" hidden="1" customWidth="1"/>
    <col min="14597" max="14597" width="4" style="57" bestFit="1" customWidth="1"/>
    <col min="14598" max="14598" width="3.109375" style="57" customWidth="1"/>
    <col min="14599" max="14599" width="24" style="57" customWidth="1"/>
    <col min="14600" max="14600" width="10" style="57" customWidth="1"/>
    <col min="14601" max="14601" width="5.109375" style="57" bestFit="1" customWidth="1"/>
    <col min="14602" max="14639" width="0" style="57" hidden="1" customWidth="1"/>
    <col min="14640" max="14839" width="9.109375" style="57"/>
    <col min="14840" max="14840" width="8.109375" style="57" customWidth="1"/>
    <col min="14841" max="14841" width="13" style="57" customWidth="1"/>
    <col min="14842" max="14842" width="23.109375" style="57" customWidth="1"/>
    <col min="14843" max="14843" width="10.6640625" style="57" customWidth="1"/>
    <col min="14844" max="14844" width="8.88671875" style="57" customWidth="1"/>
    <col min="14845" max="14845" width="11.109375" style="57" customWidth="1"/>
    <col min="14846" max="14846" width="9.5546875" style="57" customWidth="1"/>
    <col min="14847" max="14847" width="13.44140625" style="57" bestFit="1" customWidth="1"/>
    <col min="14848" max="14852" width="0" style="57" hidden="1" customWidth="1"/>
    <col min="14853" max="14853" width="4" style="57" bestFit="1" customWidth="1"/>
    <col min="14854" max="14854" width="3.109375" style="57" customWidth="1"/>
    <col min="14855" max="14855" width="24" style="57" customWidth="1"/>
    <col min="14856" max="14856" width="10" style="57" customWidth="1"/>
    <col min="14857" max="14857" width="5.109375" style="57" bestFit="1" customWidth="1"/>
    <col min="14858" max="14895" width="0" style="57" hidden="1" customWidth="1"/>
    <col min="14896" max="15095" width="9.109375" style="57"/>
    <col min="15096" max="15096" width="8.109375" style="57" customWidth="1"/>
    <col min="15097" max="15097" width="13" style="57" customWidth="1"/>
    <col min="15098" max="15098" width="23.109375" style="57" customWidth="1"/>
    <col min="15099" max="15099" width="10.6640625" style="57" customWidth="1"/>
    <col min="15100" max="15100" width="8.88671875" style="57" customWidth="1"/>
    <col min="15101" max="15101" width="11.109375" style="57" customWidth="1"/>
    <col min="15102" max="15102" width="9.5546875" style="57" customWidth="1"/>
    <col min="15103" max="15103" width="13.44140625" style="57" bestFit="1" customWidth="1"/>
    <col min="15104" max="15108" width="0" style="57" hidden="1" customWidth="1"/>
    <col min="15109" max="15109" width="4" style="57" bestFit="1" customWidth="1"/>
    <col min="15110" max="15110" width="3.109375" style="57" customWidth="1"/>
    <col min="15111" max="15111" width="24" style="57" customWidth="1"/>
    <col min="15112" max="15112" width="10" style="57" customWidth="1"/>
    <col min="15113" max="15113" width="5.109375" style="57" bestFit="1" customWidth="1"/>
    <col min="15114" max="15151" width="0" style="57" hidden="1" customWidth="1"/>
    <col min="15152" max="15351" width="9.109375" style="57"/>
    <col min="15352" max="15352" width="8.109375" style="57" customWidth="1"/>
    <col min="15353" max="15353" width="13" style="57" customWidth="1"/>
    <col min="15354" max="15354" width="23.109375" style="57" customWidth="1"/>
    <col min="15355" max="15355" width="10.6640625" style="57" customWidth="1"/>
    <col min="15356" max="15356" width="8.88671875" style="57" customWidth="1"/>
    <col min="15357" max="15357" width="11.109375" style="57" customWidth="1"/>
    <col min="15358" max="15358" width="9.5546875" style="57" customWidth="1"/>
    <col min="15359" max="15359" width="13.44140625" style="57" bestFit="1" customWidth="1"/>
    <col min="15360" max="15364" width="0" style="57" hidden="1" customWidth="1"/>
    <col min="15365" max="15365" width="4" style="57" bestFit="1" customWidth="1"/>
    <col min="15366" max="15366" width="3.109375" style="57" customWidth="1"/>
    <col min="15367" max="15367" width="24" style="57" customWidth="1"/>
    <col min="15368" max="15368" width="10" style="57" customWidth="1"/>
    <col min="15369" max="15369" width="5.109375" style="57" bestFit="1" customWidth="1"/>
    <col min="15370" max="15407" width="0" style="57" hidden="1" customWidth="1"/>
    <col min="15408" max="15607" width="9.109375" style="57"/>
    <col min="15608" max="15608" width="8.109375" style="57" customWidth="1"/>
    <col min="15609" max="15609" width="13" style="57" customWidth="1"/>
    <col min="15610" max="15610" width="23.109375" style="57" customWidth="1"/>
    <col min="15611" max="15611" width="10.6640625" style="57" customWidth="1"/>
    <col min="15612" max="15612" width="8.88671875" style="57" customWidth="1"/>
    <col min="15613" max="15613" width="11.109375" style="57" customWidth="1"/>
    <col min="15614" max="15614" width="9.5546875" style="57" customWidth="1"/>
    <col min="15615" max="15615" width="13.44140625" style="57" bestFit="1" customWidth="1"/>
    <col min="15616" max="15620" width="0" style="57" hidden="1" customWidth="1"/>
    <col min="15621" max="15621" width="4" style="57" bestFit="1" customWidth="1"/>
    <col min="15622" max="15622" width="3.109375" style="57" customWidth="1"/>
    <col min="15623" max="15623" width="24" style="57" customWidth="1"/>
    <col min="15624" max="15624" width="10" style="57" customWidth="1"/>
    <col min="15625" max="15625" width="5.109375" style="57" bestFit="1" customWidth="1"/>
    <col min="15626" max="15663" width="0" style="57" hidden="1" customWidth="1"/>
    <col min="15664" max="15863" width="9.109375" style="57"/>
    <col min="15864" max="15864" width="8.109375" style="57" customWidth="1"/>
    <col min="15865" max="15865" width="13" style="57" customWidth="1"/>
    <col min="15866" max="15866" width="23.109375" style="57" customWidth="1"/>
    <col min="15867" max="15867" width="10.6640625" style="57" customWidth="1"/>
    <col min="15868" max="15868" width="8.88671875" style="57" customWidth="1"/>
    <col min="15869" max="15869" width="11.109375" style="57" customWidth="1"/>
    <col min="15870" max="15870" width="9.5546875" style="57" customWidth="1"/>
    <col min="15871" max="15871" width="13.44140625" style="57" bestFit="1" customWidth="1"/>
    <col min="15872" max="15876" width="0" style="57" hidden="1" customWidth="1"/>
    <col min="15877" max="15877" width="4" style="57" bestFit="1" customWidth="1"/>
    <col min="15878" max="15878" width="3.109375" style="57" customWidth="1"/>
    <col min="15879" max="15879" width="24" style="57" customWidth="1"/>
    <col min="15880" max="15880" width="10" style="57" customWidth="1"/>
    <col min="15881" max="15881" width="5.109375" style="57" bestFit="1" customWidth="1"/>
    <col min="15882" max="15919" width="0" style="57" hidden="1" customWidth="1"/>
    <col min="15920" max="16119" width="9.109375" style="57"/>
    <col min="16120" max="16120" width="8.109375" style="57" customWidth="1"/>
    <col min="16121" max="16121" width="13" style="57" customWidth="1"/>
    <col min="16122" max="16122" width="23.109375" style="57" customWidth="1"/>
    <col min="16123" max="16123" width="10.6640625" style="57" customWidth="1"/>
    <col min="16124" max="16124" width="8.88671875" style="57" customWidth="1"/>
    <col min="16125" max="16125" width="11.109375" style="57" customWidth="1"/>
    <col min="16126" max="16126" width="9.5546875" style="57" customWidth="1"/>
    <col min="16127" max="16127" width="13.44140625" style="57" bestFit="1" customWidth="1"/>
    <col min="16128" max="16132" width="0" style="57" hidden="1" customWidth="1"/>
    <col min="16133" max="16133" width="4" style="57" bestFit="1" customWidth="1"/>
    <col min="16134" max="16134" width="3.109375" style="57" customWidth="1"/>
    <col min="16135" max="16135" width="24" style="57" customWidth="1"/>
    <col min="16136" max="16136" width="10" style="57" customWidth="1"/>
    <col min="16137" max="16137" width="5.109375" style="57" bestFit="1" customWidth="1"/>
    <col min="16138" max="16175" width="0" style="57" hidden="1" customWidth="1"/>
    <col min="16176" max="16384" width="9.109375" style="57"/>
  </cols>
  <sheetData>
    <row r="1" spans="1:46" s="42" customFormat="1">
      <c r="A1" s="45" t="s">
        <v>121</v>
      </c>
      <c r="F1" s="44"/>
      <c r="G1" s="44"/>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row>
    <row r="2" spans="1:46" s="42" customFormat="1">
      <c r="A2" s="45"/>
      <c r="C2" s="47"/>
      <c r="F2" s="44"/>
      <c r="G2" s="44"/>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row>
    <row r="3" spans="1:46" s="42" customFormat="1">
      <c r="A3" s="48" t="s">
        <v>122</v>
      </c>
      <c r="B3" s="49" t="s">
        <v>0</v>
      </c>
      <c r="C3" s="49" t="s">
        <v>1</v>
      </c>
      <c r="D3" s="49" t="s">
        <v>123</v>
      </c>
      <c r="E3" s="49" t="s">
        <v>124</v>
      </c>
      <c r="F3" s="50" t="s">
        <v>3</v>
      </c>
      <c r="G3" s="50" t="s">
        <v>128</v>
      </c>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row>
    <row r="4" spans="1:46" s="42" customFormat="1">
      <c r="A4" s="51">
        <v>1</v>
      </c>
      <c r="F4" s="44"/>
      <c r="G4" s="44"/>
      <c r="H4" s="53"/>
      <c r="I4" s="52"/>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row>
    <row r="5" spans="1:46" s="42" customFormat="1">
      <c r="A5" s="51">
        <v>2</v>
      </c>
      <c r="F5" s="44"/>
      <c r="G5" s="44"/>
      <c r="H5" s="43"/>
      <c r="I5" s="52"/>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row>
    <row r="6" spans="1:46" s="42" customFormat="1">
      <c r="A6" s="51">
        <v>3</v>
      </c>
      <c r="F6" s="44"/>
      <c r="G6" s="44"/>
      <c r="H6" s="53"/>
      <c r="I6" s="52"/>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row>
    <row r="7" spans="1:46" s="42" customFormat="1">
      <c r="A7" s="51">
        <v>4</v>
      </c>
      <c r="F7" s="44"/>
      <c r="G7" s="44"/>
      <c r="I7" s="52"/>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row>
    <row r="8" spans="1:46" s="42" customFormat="1">
      <c r="A8" s="51">
        <v>5</v>
      </c>
      <c r="F8" s="44"/>
      <c r="G8" s="44"/>
      <c r="H8" s="43"/>
      <c r="I8" s="52"/>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row>
    <row r="9" spans="1:46" s="42" customFormat="1">
      <c r="A9" s="51">
        <v>6</v>
      </c>
      <c r="F9" s="44"/>
      <c r="G9" s="44"/>
      <c r="H9" s="43"/>
      <c r="I9" s="52"/>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row>
    <row r="10" spans="1:46" s="42" customFormat="1">
      <c r="A10" s="51">
        <v>7</v>
      </c>
      <c r="F10" s="44"/>
      <c r="G10" s="44"/>
      <c r="H10" s="43"/>
      <c r="I10" s="52"/>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row>
    <row r="11" spans="1:46" s="42" customFormat="1">
      <c r="A11" s="51">
        <v>8</v>
      </c>
      <c r="F11" s="44"/>
      <c r="G11" s="44"/>
      <c r="I11" s="52"/>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row>
    <row r="12" spans="1:46" s="42" customFormat="1">
      <c r="A12" s="51">
        <v>9</v>
      </c>
      <c r="F12" s="44"/>
      <c r="G12" s="44"/>
      <c r="H12" s="43"/>
      <c r="I12" s="52"/>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row>
    <row r="13" spans="1:46" s="42" customFormat="1">
      <c r="A13" s="51">
        <v>10</v>
      </c>
      <c r="F13" s="44"/>
      <c r="G13" s="44"/>
      <c r="H13" s="43"/>
      <c r="I13" s="52"/>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row>
    <row r="14" spans="1:46" s="42" customFormat="1">
      <c r="A14" s="51">
        <v>11</v>
      </c>
      <c r="F14" s="44"/>
      <c r="G14" s="44"/>
      <c r="I14" s="52"/>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row>
    <row r="15" spans="1:46" s="42" customFormat="1">
      <c r="A15" s="51">
        <v>12</v>
      </c>
      <c r="F15" s="44"/>
      <c r="G15" s="44"/>
      <c r="H15" s="43"/>
      <c r="I15" s="52"/>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row>
    <row r="16" spans="1:46" s="42" customFormat="1">
      <c r="A16" s="51">
        <v>13</v>
      </c>
      <c r="F16" s="44"/>
      <c r="G16" s="44"/>
      <c r="H16" s="43"/>
      <c r="I16" s="52"/>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row>
    <row r="17" spans="1:46" s="42" customFormat="1">
      <c r="A17" s="51">
        <v>14</v>
      </c>
      <c r="F17" s="44"/>
      <c r="G17" s="44"/>
      <c r="H17" s="43"/>
      <c r="I17" s="52"/>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row>
    <row r="18" spans="1:46" s="42" customFormat="1">
      <c r="A18" s="54">
        <v>15</v>
      </c>
      <c r="B18" s="55"/>
      <c r="C18" s="55"/>
      <c r="D18" s="55"/>
      <c r="E18" s="55"/>
      <c r="F18" s="44"/>
      <c r="G18" s="44"/>
      <c r="H18" s="43"/>
      <c r="I18" s="52"/>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row>
  </sheetData>
  <dataValidations count="6">
    <dataValidation type="list" allowBlank="1" showInputMessage="1" showErrorMessage="1" sqref="WVB4 IP4 SL4 ACH4 AMD4 AVZ4 BFV4 BPR4 BZN4 CJJ4 CTF4 DDB4 DMX4 DWT4 EGP4 EQL4 FAH4 FKD4 FTZ4 GDV4 GNR4 GXN4 HHJ4 HRF4 IBB4 IKX4 IUT4 JEP4 JOL4 JYH4 KID4 KRZ4 LBV4 LLR4 LVN4 MFJ4 MPF4 MZB4 NIX4 NST4 OCP4 OML4 OWH4 PGD4 PPZ4 PZV4 QJR4 QTN4 RDJ4 RNF4 RXB4 SGX4 SQT4 TAP4 TKL4 TUH4 UED4 UNZ4 UXV4 VHR4 VRN4 WBJ4 WLF4" xr:uid="{5598D798-9349-481B-B7D4-CD9F9C4A7C08}">
      <formula1>#REF!</formula1>
    </dataValidation>
    <dataValidation type="list" allowBlank="1" showInputMessage="1" showErrorMessage="1" sqref="WVB5:WVB18 IP5:IP18 SL5:SL18 ACH5:ACH18 AMD5:AMD18 AVZ5:AVZ18 BFV5:BFV18 BPR5:BPR18 BZN5:BZN18 CJJ5:CJJ18 CTF5:CTF18 DDB5:DDB18 DMX5:DMX18 DWT5:DWT18 EGP5:EGP18 EQL5:EQL18 FAH5:FAH18 FKD5:FKD18 FTZ5:FTZ18 GDV5:GDV18 GNR5:GNR18 GXN5:GXN18 HHJ5:HHJ18 HRF5:HRF18 IBB5:IBB18 IKX5:IKX18 IUT5:IUT18 JEP5:JEP18 JOL5:JOL18 JYH5:JYH18 KID5:KID18 KRZ5:KRZ18 LBV5:LBV18 LLR5:LLR18 LVN5:LVN18 MFJ5:MFJ18 MPF5:MPF18 MZB5:MZB18 NIX5:NIX18 NST5:NST18 OCP5:OCP18 OML5:OML18 OWH5:OWH18 PGD5:PGD18 PPZ5:PPZ18 PZV5:PZV18 QJR5:QJR18 QTN5:QTN18 RDJ5:RDJ18 RNF5:RNF18 RXB5:RXB18 SGX5:SGX18 SQT5:SQT18 TAP5:TAP18 TKL5:TKL18 TUH5:TUH18 UED5:UED18 UNZ5:UNZ18 UXV5:UXV18 VHR5:VHR18 VRN5:VRN18 WBJ5:WBJ18 WLF5:WLF18" xr:uid="{204EFA9F-EDB6-4810-9DE0-DA5DF0DD59FA}">
      <formula1>#REF!</formula1>
    </dataValidation>
    <dataValidation allowBlank="1" showInputMessage="1" showErrorMessage="1" prompt="Siin ei tohi midagi teha._x000a_Mine mujale." sqref="J1:AT18 JF1:KP18 TB1:UL18 ACX1:AEH18 AMT1:AOD18 AWP1:AXZ18 BGL1:BHV18 BQH1:BRR18 CAD1:CBN18 CJZ1:CLJ18 CTV1:CVF18 DDR1:DFB18 DNN1:DOX18 DXJ1:DYT18 EHF1:EIP18 ERB1:ESL18 FAX1:FCH18 FKT1:FMD18 FUP1:FVZ18 GEL1:GFV18 GOH1:GPR18 GYD1:GZN18 HHZ1:HJJ18 HRV1:HTF18 IBR1:IDB18 ILN1:IMX18 IVJ1:IWT18 JFF1:JGP18 JPB1:JQL18 JYX1:KAH18 KIT1:KKD18 KSP1:KTZ18 LCL1:LDV18 LMH1:LNR18 LWD1:LXN18 MFZ1:MHJ18 MPV1:MRF18 MZR1:NBB18 NJN1:NKX18 NTJ1:NUT18 ODF1:OEP18 ONB1:OOL18 OWX1:OYH18 PGT1:PID18 PQP1:PRZ18 QAL1:QBV18 QKH1:QLR18 QUD1:QVN18 RDZ1:RFJ18 RNV1:RPF18 RXR1:RZB18 SHN1:SIX18 SRJ1:SST18 TBF1:TCP18 TLB1:TML18 TUX1:TWH18 UET1:UGD18 UOP1:UPZ18 UYL1:UZV18 VIH1:VJR18 VSD1:VTN18 WBZ1:WDJ18 WLV1:WNF18 WVR1:WXB18" xr:uid="{0A4ADB93-CD2A-4C5B-B0A7-791B522EF4C5}"/>
    <dataValidation type="list" allowBlank="1" showInputMessage="1" showErrorMessage="1" sqref="IX4:IZ18 ST4:SV18 ACP4:ACR18 AML4:AMN18 AWH4:AWJ18 BGD4:BGF18 BPZ4:BQB18 BZV4:BZX18 CJR4:CJT18 CTN4:CTP18 DDJ4:DDL18 DNF4:DNH18 DXB4:DXD18 EGX4:EGZ18 EQT4:EQV18 FAP4:FAR18 FKL4:FKN18 FUH4:FUJ18 GED4:GEF18 GNZ4:GOB18 GXV4:GXX18 HHR4:HHT18 HRN4:HRP18 IBJ4:IBL18 ILF4:ILH18 IVB4:IVD18 JEX4:JEZ18 JOT4:JOV18 JYP4:JYR18 KIL4:KIN18 KSH4:KSJ18 LCD4:LCF18 LLZ4:LMB18 LVV4:LVX18 MFR4:MFT18 MPN4:MPP18 MZJ4:MZL18 NJF4:NJH18 NTB4:NTD18 OCX4:OCZ18 OMT4:OMV18 OWP4:OWR18 PGL4:PGN18 PQH4:PQJ18 QAD4:QAF18 QJZ4:QKB18 QTV4:QTX18 RDR4:RDT18 RNN4:RNP18 RXJ4:RXL18 SHF4:SHH18 SRB4:SRD18 TAX4:TAZ18 TKT4:TKV18 TUP4:TUR18 UEL4:UEN18 UOH4:UOJ18 UYD4:UYF18 VHZ4:VIB18 VRV4:VRX18 WBR4:WBT18 WLN4:WLP18 WVJ4:WVL18" xr:uid="{CE3BD92C-512F-4DC7-89F7-8B3AE41729B5}">
      <formula1>L_nimi</formula1>
    </dataValidation>
    <dataValidation type="list" allowBlank="1" showInputMessage="1" showErrorMessage="1" sqref="WVC4:WVC18 IQ4:IQ18 SM4:SM18 ACI4:ACI18 AME4:AME18 AWA4:AWA18 BFW4:BFW18 BPS4:BPS18 BZO4:BZO18 CJK4:CJK18 CTG4:CTG18 DDC4:DDC18 DMY4:DMY18 DWU4:DWU18 EGQ4:EGQ18 EQM4:EQM18 FAI4:FAI18 FKE4:FKE18 FUA4:FUA18 GDW4:GDW18 GNS4:GNS18 GXO4:GXO18 HHK4:HHK18 HRG4:HRG18 IBC4:IBC18 IKY4:IKY18 IUU4:IUU18 JEQ4:JEQ18 JOM4:JOM18 JYI4:JYI18 KIE4:KIE18 KSA4:KSA18 LBW4:LBW18 LLS4:LLS18 LVO4:LVO18 MFK4:MFK18 MPG4:MPG18 MZC4:MZC18 NIY4:NIY18 NSU4:NSU18 OCQ4:OCQ18 OMM4:OMM18 OWI4:OWI18 PGE4:PGE18 PQA4:PQA18 PZW4:PZW18 QJS4:QJS18 QTO4:QTO18 RDK4:RDK18 RNG4:RNG18 RXC4:RXC18 SGY4:SGY18 SQU4:SQU18 TAQ4:TAQ18 TKM4:TKM18 TUI4:TUI18 UEE4:UEE18 UOA4:UOA18 UXW4:UXW18 VHS4:VHS18 VRO4:VRO18 WBK4:WBK18 WLG4:WLG18" xr:uid="{2497CB28-1AB7-40DC-A96D-AC1A3A9457A8}">
      <formula1>pinnatootlus</formula1>
    </dataValidation>
    <dataValidation type="list" allowBlank="1" showInputMessage="1" showErrorMessage="1" sqref="WVA4:WVA18 IO4:IO18 SK4:SK18 ACG4:ACG18 AMC4:AMC18 AVY4:AVY18 BFU4:BFU18 BPQ4:BPQ18 BZM4:BZM18 CJI4:CJI18 CTE4:CTE18 DDA4:DDA18 DMW4:DMW18 DWS4:DWS18 EGO4:EGO18 EQK4:EQK18 FAG4:FAG18 FKC4:FKC18 FTY4:FTY18 GDU4:GDU18 GNQ4:GNQ18 GXM4:GXM18 HHI4:HHI18 HRE4:HRE18 IBA4:IBA18 IKW4:IKW18 IUS4:IUS18 JEO4:JEO18 JOK4:JOK18 JYG4:JYG18 KIC4:KIC18 KRY4:KRY18 LBU4:LBU18 LLQ4:LLQ18 LVM4:LVM18 MFI4:MFI18 MPE4:MPE18 MZA4:MZA18 NIW4:NIW18 NSS4:NSS18 OCO4:OCO18 OMK4:OMK18 OWG4:OWG18 PGC4:PGC18 PPY4:PPY18 PZU4:PZU18 QJQ4:QJQ18 QTM4:QTM18 RDI4:RDI18 RNE4:RNE18 RXA4:RXA18 SGW4:SGW18 SQS4:SQS18 TAO4:TAO18 TKK4:TKK18 TUG4:TUG18 UEC4:UEC18 UNY4:UNY18 UXU4:UXU18 VHQ4:VHQ18 VRM4:VRM18 WBI4:WBI18 WLE4:WLE18" xr:uid="{AEEE48BE-F1BF-4161-BDAF-B230938D57FD}">
      <formula1>systeem</formula1>
    </dataValidation>
  </dataValidations>
  <printOptions gridLines="1"/>
  <pageMargins left="0.75" right="0.75" top="1" bottom="1" header="0.5" footer="0.5"/>
  <pageSetup paperSize="9" scale="58" orientation="portrait" r:id="rId1"/>
  <headerFooter alignWithMargins="0">
    <oddFooter>&amp;A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Aruanne</vt:lpstr>
      <vt:lpstr>3D</vt:lpstr>
      <vt:lpstr>Andmed (2)</vt:lpstr>
      <vt:lpstr>1a</vt:lpstr>
      <vt:lpstr>  </vt:lpstr>
      <vt:lpstr>remont</vt:lpstr>
      <vt:lpstr>   </vt:lpstr>
      <vt:lpstr>ürituse kulud</vt:lpstr>
      <vt:lpstr>xml</vt:lpstr>
      <vt:lpstr> </vt:lpstr>
      <vt:lpstr>Source Data</vt:lpstr>
      <vt:lpstr>    </vt:lpstr>
      <vt:lpstr>Andmed</vt: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Kalle Kivi</dc:creator>
  <cp:lastModifiedBy>Kalle Kivi</cp:lastModifiedBy>
  <dcterms:created xsi:type="dcterms:W3CDTF">2026-03-05T18:33:55Z</dcterms:created>
  <dcterms:modified xsi:type="dcterms:W3CDTF">2026-03-05T19:27:47Z</dcterms:modified>
</cp:coreProperties>
</file>