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Desktop\TV\Excel_JK\"/>
    </mc:Choice>
  </mc:AlternateContent>
  <xr:revisionPtr revIDLastSave="0" documentId="8_{58DE58C6-073E-49C0-9E35-77CE7982EFB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Kulud" sheetId="1" r:id="rId1"/>
    <sheet name="Inimesed" sheetId="2" r:id="rId2"/>
    <sheet name="Arvutus" sheetId="3" r:id="rId3"/>
    <sheet name="Tasaarveldu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0" i="3" l="1"/>
  <c r="C20" i="3"/>
  <c r="B20" i="3"/>
  <c r="A20" i="3"/>
  <c r="D19" i="3"/>
  <c r="C19" i="3"/>
  <c r="B19" i="3"/>
  <c r="A19" i="3"/>
  <c r="D18" i="3"/>
  <c r="C18" i="3"/>
  <c r="B18" i="3"/>
  <c r="A18" i="3"/>
  <c r="D17" i="3"/>
  <c r="C17" i="3"/>
  <c r="B17" i="3"/>
  <c r="A17" i="3"/>
  <c r="D16" i="3"/>
  <c r="C16" i="3"/>
  <c r="B16" i="3"/>
  <c r="A16" i="3"/>
  <c r="D15" i="3"/>
  <c r="C15" i="3"/>
  <c r="B15" i="3"/>
  <c r="A15" i="3"/>
  <c r="D14" i="3"/>
  <c r="C14" i="3"/>
  <c r="B14" i="3"/>
  <c r="A14" i="3"/>
  <c r="D13" i="3"/>
  <c r="C13" i="3"/>
  <c r="B13" i="3"/>
  <c r="A13" i="3"/>
  <c r="D12" i="3"/>
  <c r="C12" i="3"/>
  <c r="B12" i="3"/>
  <c r="A12" i="3"/>
  <c r="B5" i="3"/>
  <c r="B8" i="3" s="1"/>
  <c r="B4" i="3"/>
  <c r="B7" i="3" s="1"/>
  <c r="B2" i="3"/>
  <c r="B1" i="3"/>
  <c r="F12" i="3" l="1"/>
  <c r="F13" i="3"/>
  <c r="F19" i="3"/>
  <c r="E18" i="3"/>
  <c r="F18" i="3" s="1"/>
  <c r="E16" i="3"/>
  <c r="F16" i="3" s="1"/>
  <c r="E14" i="3"/>
  <c r="F14" i="3" s="1"/>
  <c r="E12" i="3"/>
  <c r="E20" i="3"/>
  <c r="F20" i="3" s="1"/>
  <c r="E17" i="3"/>
  <c r="F17" i="3" s="1"/>
  <c r="E15" i="3"/>
  <c r="F15" i="3" s="1"/>
  <c r="E13" i="3"/>
  <c r="E19" i="3"/>
</calcChain>
</file>

<file path=xl/sharedStrings.xml><?xml version="1.0" encoding="utf-8"?>
<sst xmlns="http://schemas.openxmlformats.org/spreadsheetml/2006/main" count="57" uniqueCount="43">
  <si>
    <t>Kuupäev</t>
  </si>
  <si>
    <t>Maksja</t>
  </si>
  <si>
    <t>Kirjeldus</t>
  </si>
  <si>
    <t>Summa (€)</t>
  </si>
  <si>
    <t>Kategooria (Tavaline/Alkohol)</t>
  </si>
  <si>
    <t>2026-02-20</t>
  </si>
  <si>
    <t>Adult1</t>
  </si>
  <si>
    <t>Toit</t>
  </si>
  <si>
    <t>Tavaline</t>
  </si>
  <si>
    <t>Adult2</t>
  </si>
  <si>
    <t>Majutus</t>
  </si>
  <si>
    <t>Adult3</t>
  </si>
  <si>
    <t>Õlu</t>
  </si>
  <si>
    <t>Alkohol</t>
  </si>
  <si>
    <t>Nimi</t>
  </si>
  <si>
    <t>Tüüp (Adult/Child)</t>
  </si>
  <si>
    <t>Adult</t>
  </si>
  <si>
    <t>Adult4</t>
  </si>
  <si>
    <t>Adult5</t>
  </si>
  <si>
    <t>Adult6</t>
  </si>
  <si>
    <t>Child1</t>
  </si>
  <si>
    <t>Child</t>
  </si>
  <si>
    <t>Child2</t>
  </si>
  <si>
    <t>Child3</t>
  </si>
  <si>
    <t>Kokku tavalised kulud:</t>
  </si>
  <si>
    <t>Kokku alkoholi kulud:</t>
  </si>
  <si>
    <t>Osalejaid kokku (täiskasvanud + lapsed):</t>
  </si>
  <si>
    <t>Täiskasvanuid (alkoholi jagamiseks):</t>
  </si>
  <si>
    <t>Tavaline kulu ühe inimese kohta:</t>
  </si>
  <si>
    <t>Alkoholi kulu ühe täiskasvanu kohta:</t>
  </si>
  <si>
    <t>---- Per-inimese kokkuvõte ----</t>
  </si>
  <si>
    <t>Tüüp</t>
  </si>
  <si>
    <t>Maksnud kokku (€)</t>
  </si>
  <si>
    <t>Osalus (Alkohol?)</t>
  </si>
  <si>
    <t>Jagatav osa kokku (€)</t>
  </si>
  <si>
    <t>Net (Maksis - Peab) (€)</t>
  </si>
  <si>
    <t>Tasaarveldus (kirjeldus)</t>
  </si>
  <si>
    <t>Selles lehes on juhised kuidas teha tasaarveldus, kuna automaatne paarissummade genereerimine Exceli valemitega on keeruline.</t>
  </si>
  <si>
    <t>Soovitus:</t>
  </si>
  <si>
    <t>1) Täida sheet 'Kulud' kõikide kuludega (Maksja, Summa, Kategooria).</t>
  </si>
  <si>
    <t>2) Kontrolli 'Arvutus' sheet'is veerg F neto-saldoid (positiivne = teised peavad sellele inimesele maksma; negatiivne = peab maksma).</t>
  </si>
  <si>
    <t>3) Laadi see fail siia üles (võin ma selle üle lugeda) või kopeeri netosalod ja ma genereerin paarismaksed.</t>
  </si>
  <si>
    <t>Automaatse näite loomiseks: kui soovid, et ma kohe genereeriks paarismaksed, laadi täidetud Kulud sheet üles või ütle, kas soovid, et ma genereerin näidisandmete põhjal demo.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</si>
</sst>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workbookViewId="0">
      <selection activeCell="D5" sqref="D5"/>
    </sheetView>
  </sheetViews>
  <sheetFormatPr defaultRowHeight="14.4" x14ac:dyDescent="0.3"/>
  <cols>
    <col min="1" max="1" width="12" customWidth="1"/>
    <col min="2" max="2" width="8" customWidth="1"/>
    <col min="3" max="4" width="11" customWidth="1"/>
    <col min="5" max="5" width="3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t="s">
        <v>6</v>
      </c>
      <c r="C2" t="s">
        <v>7</v>
      </c>
      <c r="D2">
        <v>120</v>
      </c>
      <c r="E2" t="s">
        <v>8</v>
      </c>
    </row>
    <row r="3" spans="1:5" x14ac:dyDescent="0.3">
      <c r="A3" t="s">
        <v>5</v>
      </c>
      <c r="B3" t="s">
        <v>9</v>
      </c>
      <c r="C3" t="s">
        <v>10</v>
      </c>
      <c r="D3">
        <v>300</v>
      </c>
      <c r="E3" t="s">
        <v>8</v>
      </c>
    </row>
    <row r="4" spans="1:5" x14ac:dyDescent="0.3">
      <c r="A4" t="s">
        <v>5</v>
      </c>
      <c r="B4" t="s">
        <v>11</v>
      </c>
      <c r="C4" t="s">
        <v>12</v>
      </c>
      <c r="D4">
        <v>60</v>
      </c>
      <c r="E4" t="s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"/>
  <sheetViews>
    <sheetView tabSelected="1" workbookViewId="0">
      <selection activeCell="B2" sqref="B2"/>
    </sheetView>
  </sheetViews>
  <sheetFormatPr defaultRowHeight="14.4" x14ac:dyDescent="0.3"/>
  <cols>
    <col min="1" max="1" width="8" customWidth="1"/>
    <col min="2" max="2" width="20" customWidth="1"/>
  </cols>
  <sheetData>
    <row r="1" spans="1:2" x14ac:dyDescent="0.3">
      <c r="A1" s="1" t="s">
        <v>14</v>
      </c>
      <c r="B1" s="1" t="s">
        <v>15</v>
      </c>
    </row>
    <row r="2" spans="1:2" x14ac:dyDescent="0.3">
      <c r="A2" t="s">
        <v>6</v>
      </c>
      <c r="B2" t="s">
        <v>16</v>
      </c>
    </row>
    <row r="3" spans="1:2" x14ac:dyDescent="0.3">
      <c r="A3" t="s">
        <v>9</v>
      </c>
      <c r="B3" t="s">
        <v>16</v>
      </c>
    </row>
    <row r="4" spans="1:2" x14ac:dyDescent="0.3">
      <c r="A4" t="s">
        <v>11</v>
      </c>
      <c r="B4" t="s">
        <v>16</v>
      </c>
    </row>
    <row r="5" spans="1:2" x14ac:dyDescent="0.3">
      <c r="A5" t="s">
        <v>17</v>
      </c>
      <c r="B5" t="s">
        <v>16</v>
      </c>
    </row>
    <row r="6" spans="1:2" x14ac:dyDescent="0.3">
      <c r="A6" t="s">
        <v>18</v>
      </c>
      <c r="B6" t="s">
        <v>16</v>
      </c>
    </row>
    <row r="7" spans="1:2" x14ac:dyDescent="0.3">
      <c r="A7" t="s">
        <v>19</v>
      </c>
      <c r="B7" t="s">
        <v>16</v>
      </c>
    </row>
    <row r="8" spans="1:2" x14ac:dyDescent="0.3">
      <c r="A8" t="s">
        <v>20</v>
      </c>
      <c r="B8" t="s">
        <v>21</v>
      </c>
    </row>
    <row r="9" spans="1:2" x14ac:dyDescent="0.3">
      <c r="A9" t="s">
        <v>22</v>
      </c>
      <c r="B9" t="s">
        <v>21</v>
      </c>
    </row>
    <row r="10" spans="1:2" x14ac:dyDescent="0.3">
      <c r="A10" t="s">
        <v>23</v>
      </c>
      <c r="B10" t="s">
        <v>21</v>
      </c>
    </row>
  </sheetData>
  <pageMargins left="0.75" right="0.75" top="1" bottom="1" header="0.5" footer="0.5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"/>
  <sheetViews>
    <sheetView workbookViewId="0">
      <selection activeCell="B4" sqref="B4"/>
    </sheetView>
  </sheetViews>
  <sheetFormatPr defaultRowHeight="14.4" x14ac:dyDescent="0.3"/>
  <cols>
    <col min="1" max="1" width="34" bestFit="1" customWidth="1"/>
    <col min="2" max="2" width="12" bestFit="1" customWidth="1"/>
    <col min="3" max="3" width="17.5546875" bestFit="1" customWidth="1"/>
    <col min="4" max="4" width="15.6640625" bestFit="1" customWidth="1"/>
    <col min="5" max="5" width="19.33203125" bestFit="1" customWidth="1"/>
    <col min="6" max="6" width="20.33203125" bestFit="1" customWidth="1"/>
  </cols>
  <sheetData>
    <row r="1" spans="1:6" x14ac:dyDescent="0.3">
      <c r="A1" t="s">
        <v>24</v>
      </c>
      <c r="B1">
        <f>SUMIF(Kulud!E:E,"Tavaline",Kulud!D:D)</f>
        <v>420</v>
      </c>
    </row>
    <row r="2" spans="1:6" x14ac:dyDescent="0.3">
      <c r="A2" t="s">
        <v>25</v>
      </c>
      <c r="B2">
        <f>SUMIF(Kulud!E:E,"Alkohol",Kulud!D:D)</f>
        <v>60</v>
      </c>
    </row>
    <row r="4" spans="1:6" x14ac:dyDescent="0.3">
      <c r="A4" t="s">
        <v>26</v>
      </c>
      <c r="B4">
        <f>COUNTA(Inimesed!A:A)-1</f>
        <v>9</v>
      </c>
    </row>
    <row r="5" spans="1:6" x14ac:dyDescent="0.3">
      <c r="A5" t="s">
        <v>27</v>
      </c>
      <c r="B5">
        <f>COUNTIF(Inimesed!B:B,"Adult")</f>
        <v>6</v>
      </c>
    </row>
    <row r="7" spans="1:6" x14ac:dyDescent="0.3">
      <c r="A7" t="s">
        <v>28</v>
      </c>
      <c r="B7">
        <f>IF(B4=0,0,B1/B4)</f>
        <v>46.666666666666664</v>
      </c>
    </row>
    <row r="8" spans="1:6" x14ac:dyDescent="0.3">
      <c r="A8" t="s">
        <v>29</v>
      </c>
      <c r="B8">
        <f>IF(B5=0,0,B2/B5)</f>
        <v>10</v>
      </c>
    </row>
    <row r="10" spans="1:6" x14ac:dyDescent="0.3">
      <c r="A10" t="s">
        <v>30</v>
      </c>
    </row>
    <row r="11" spans="1:6" s="1" customFormat="1" x14ac:dyDescent="0.3">
      <c r="A11" s="2" t="s">
        <v>14</v>
      </c>
      <c r="B11" s="2" t="s">
        <v>31</v>
      </c>
      <c r="C11" s="2" t="s">
        <v>32</v>
      </c>
      <c r="D11" s="2" t="s">
        <v>33</v>
      </c>
      <c r="E11" s="2" t="s">
        <v>34</v>
      </c>
      <c r="F11" s="2" t="s">
        <v>35</v>
      </c>
    </row>
    <row r="12" spans="1:6" x14ac:dyDescent="0.3">
      <c r="A12" t="str">
        <f>Inimesed!A2</f>
        <v>Adult1</v>
      </c>
      <c r="B12" t="str">
        <f>Inimesed!B2</f>
        <v>Adult</v>
      </c>
      <c r="C12">
        <f>SUMIF(Kulud!B:B,Inimesed!A2,Kulud!D:D)</f>
        <v>120</v>
      </c>
      <c r="D12">
        <f>IF(Inimesed!B2="Adult",1,0)</f>
        <v>1</v>
      </c>
      <c r="E12">
        <f>B7 + D12*B8</f>
        <v>56.666666666666664</v>
      </c>
      <c r="F12">
        <f t="shared" ref="F12:F20" si="0">C12-E12</f>
        <v>63.333333333333336</v>
      </c>
    </row>
    <row r="13" spans="1:6" x14ac:dyDescent="0.3">
      <c r="A13" t="str">
        <f>Inimesed!A3</f>
        <v>Adult2</v>
      </c>
      <c r="B13" t="str">
        <f>Inimesed!B3</f>
        <v>Adult</v>
      </c>
      <c r="C13">
        <f>SUMIF(Kulud!B:B,Inimesed!A3,Kulud!D:D)</f>
        <v>300</v>
      </c>
      <c r="D13">
        <f>IF(Inimesed!B3="Adult",1,0)</f>
        <v>1</v>
      </c>
      <c r="E13">
        <f>B7 + D13*B8</f>
        <v>56.666666666666664</v>
      </c>
      <c r="F13">
        <f t="shared" si="0"/>
        <v>243.33333333333334</v>
      </c>
    </row>
    <row r="14" spans="1:6" x14ac:dyDescent="0.3">
      <c r="A14" t="str">
        <f>Inimesed!A4</f>
        <v>Adult3</v>
      </c>
      <c r="B14" t="str">
        <f>Inimesed!B4</f>
        <v>Adult</v>
      </c>
      <c r="C14">
        <f>SUMIF(Kulud!B:B,Inimesed!A4,Kulud!D:D)</f>
        <v>60</v>
      </c>
      <c r="D14">
        <f>IF(Inimesed!B4="Adult",1,0)</f>
        <v>1</v>
      </c>
      <c r="E14">
        <f>B7 + D14*B8</f>
        <v>56.666666666666664</v>
      </c>
      <c r="F14">
        <f t="shared" si="0"/>
        <v>3.3333333333333357</v>
      </c>
    </row>
    <row r="15" spans="1:6" x14ac:dyDescent="0.3">
      <c r="A15" t="str">
        <f>Inimesed!A5</f>
        <v>Adult4</v>
      </c>
      <c r="B15" t="str">
        <f>Inimesed!B5</f>
        <v>Adult</v>
      </c>
      <c r="C15">
        <f>SUMIF(Kulud!B:B,Inimesed!A5,Kulud!D:D)</f>
        <v>0</v>
      </c>
      <c r="D15">
        <f>IF(Inimesed!B5="Adult",1,0)</f>
        <v>1</v>
      </c>
      <c r="E15">
        <f>B7 + D15*B8</f>
        <v>56.666666666666664</v>
      </c>
      <c r="F15">
        <f t="shared" si="0"/>
        <v>-56.666666666666664</v>
      </c>
    </row>
    <row r="16" spans="1:6" x14ac:dyDescent="0.3">
      <c r="A16" t="str">
        <f>Inimesed!A6</f>
        <v>Adult5</v>
      </c>
      <c r="B16" t="str">
        <f>Inimesed!B6</f>
        <v>Adult</v>
      </c>
      <c r="C16">
        <f>SUMIF(Kulud!B:B,Inimesed!A6,Kulud!D:D)</f>
        <v>0</v>
      </c>
      <c r="D16">
        <f>IF(Inimesed!B6="Adult",1,0)</f>
        <v>1</v>
      </c>
      <c r="E16">
        <f>B7 + D16*B8</f>
        <v>56.666666666666664</v>
      </c>
      <c r="F16">
        <f t="shared" si="0"/>
        <v>-56.666666666666664</v>
      </c>
    </row>
    <row r="17" spans="1:6" x14ac:dyDescent="0.3">
      <c r="A17" t="str">
        <f>Inimesed!A7</f>
        <v>Adult6</v>
      </c>
      <c r="B17" t="str">
        <f>Inimesed!B7</f>
        <v>Adult</v>
      </c>
      <c r="C17">
        <f>SUMIF(Kulud!B:B,Inimesed!A7,Kulud!D:D)</f>
        <v>0</v>
      </c>
      <c r="D17">
        <f>IF(Inimesed!B7="Adult",1,0)</f>
        <v>1</v>
      </c>
      <c r="E17">
        <f>B7 + D17*B8</f>
        <v>56.666666666666664</v>
      </c>
      <c r="F17">
        <f t="shared" si="0"/>
        <v>-56.666666666666664</v>
      </c>
    </row>
    <row r="18" spans="1:6" x14ac:dyDescent="0.3">
      <c r="A18" t="str">
        <f>Inimesed!A8</f>
        <v>Child1</v>
      </c>
      <c r="B18" t="str">
        <f>Inimesed!B8</f>
        <v>Child</v>
      </c>
      <c r="C18">
        <f>SUMIF(Kulud!B:B,Inimesed!A8,Kulud!D:D)</f>
        <v>0</v>
      </c>
      <c r="D18">
        <f>IF(Inimesed!B8="Adult",1,0)</f>
        <v>0</v>
      </c>
      <c r="E18">
        <f>B7 + D18*B8</f>
        <v>46.666666666666664</v>
      </c>
      <c r="F18">
        <f t="shared" si="0"/>
        <v>-46.666666666666664</v>
      </c>
    </row>
    <row r="19" spans="1:6" x14ac:dyDescent="0.3">
      <c r="A19" t="str">
        <f>Inimesed!A9</f>
        <v>Child2</v>
      </c>
      <c r="B19" t="str">
        <f>Inimesed!B9</f>
        <v>Child</v>
      </c>
      <c r="C19">
        <f>SUMIF(Kulud!B:B,Inimesed!A9,Kulud!D:D)</f>
        <v>0</v>
      </c>
      <c r="D19">
        <f>IF(Inimesed!B9="Adult",1,0)</f>
        <v>0</v>
      </c>
      <c r="E19">
        <f>B7 + D19*B8</f>
        <v>46.666666666666664</v>
      </c>
      <c r="F19">
        <f t="shared" si="0"/>
        <v>-46.666666666666664</v>
      </c>
    </row>
    <row r="20" spans="1:6" x14ac:dyDescent="0.3">
      <c r="A20" t="str">
        <f>Inimesed!A10</f>
        <v>Child3</v>
      </c>
      <c r="B20" t="str">
        <f>Inimesed!B10</f>
        <v>Child</v>
      </c>
      <c r="C20">
        <f>SUMIF(Kulud!B:B,Inimesed!A10,Kulud!D:D)</f>
        <v>0</v>
      </c>
      <c r="D20">
        <f>IF(Inimesed!B10="Adult",1,0)</f>
        <v>0</v>
      </c>
      <c r="E20">
        <f>B7 + D20*B8</f>
        <v>46.666666666666664</v>
      </c>
      <c r="F20">
        <f t="shared" si="0"/>
        <v>-46.666666666666664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>
      <selection activeCell="A6" sqref="A6"/>
    </sheetView>
  </sheetViews>
  <sheetFormatPr defaultColWidth="47.77734375" defaultRowHeight="14.4" x14ac:dyDescent="0.3"/>
  <sheetData>
    <row r="1" spans="1:1" x14ac:dyDescent="0.3">
      <c r="A1" s="3" t="s">
        <v>36</v>
      </c>
    </row>
    <row r="2" spans="1:1" ht="43.2" x14ac:dyDescent="0.3">
      <c r="A2" s="3" t="s">
        <v>37</v>
      </c>
    </row>
    <row r="3" spans="1:1" x14ac:dyDescent="0.3">
      <c r="A3" s="3"/>
    </row>
    <row r="4" spans="1:1" x14ac:dyDescent="0.3">
      <c r="A4" s="3" t="s">
        <v>38</v>
      </c>
    </row>
    <row r="5" spans="1:1" ht="28.8" x14ac:dyDescent="0.3">
      <c r="A5" s="3" t="s">
        <v>39</v>
      </c>
    </row>
    <row r="6" spans="1:1" ht="43.2" x14ac:dyDescent="0.3">
      <c r="A6" s="3" t="s">
        <v>40</v>
      </c>
    </row>
    <row r="7" spans="1:1" ht="28.8" x14ac:dyDescent="0.3">
      <c r="A7" s="3" t="s">
        <v>41</v>
      </c>
    </row>
    <row r="8" spans="1:1" x14ac:dyDescent="0.3">
      <c r="A8" s="3"/>
    </row>
    <row r="9" spans="1:1" ht="57.6" x14ac:dyDescent="0.3">
      <c r="A9" s="3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Kulud</vt:lpstr>
      <vt:lpstr>Inimesed</vt:lpstr>
      <vt:lpstr>Arvutus</vt:lpstr>
      <vt:lpstr>Tasaarveldus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Kalle Kivi</cp:lastModifiedBy>
  <cp:lastPrinted>2026-02-22T10:24:33Z</cp:lastPrinted>
  <dcterms:created xsi:type="dcterms:W3CDTF">2026-02-21T17:18:00Z</dcterms:created>
  <dcterms:modified xsi:type="dcterms:W3CDTF">2026-02-22T10:27:35Z</dcterms:modified>
</cp:coreProperties>
</file>