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Desktop\TV\"/>
    </mc:Choice>
  </mc:AlternateContent>
  <xr:revisionPtr revIDLastSave="0" documentId="13_ncr:1_{DD33C45B-9D65-433B-B1DB-F37D90002198}" xr6:coauthVersionLast="47" xr6:coauthVersionMax="47" xr10:uidLastSave="{00000000-0000-0000-0000-000000000000}"/>
  <bookViews>
    <workbookView xWindow="-108" yWindow="-108" windowWidth="23256" windowHeight="12456" tabRatio="514" xr2:uid="{00000000-000D-0000-FFFF-FFFF00000000}"/>
  </bookViews>
  <sheets>
    <sheet name="Summad" sheetId="8" r:id="rId1"/>
    <sheet name="k_Vormingud" sheetId="9" r:id="rId2"/>
    <sheet name="N1" sheetId="5" r:id="rId3"/>
    <sheet name="Vorm" sheetId="6" r:id="rId4"/>
    <sheet name="Töötaja andmed" sheetId="4" r:id="rId5"/>
    <sheet name="Toodete andmed" sheetId="7" r:id="rId6"/>
    <sheet name="Palk_Andmed" sheetId="10" r:id="rId7"/>
  </sheets>
  <definedNames>
    <definedName name="EmployeeName" localSheetId="4">'Töötaja andmed'!$D$3</definedName>
    <definedName name="EmployeeName">#REF!</definedName>
    <definedName name="Excel_BuiltIn_Print_Area_1" localSheetId="4">'Töötaja andmed'!$B$2:$J$18</definedName>
    <definedName name="Excel_BuiltIn_Print_Area_1">#REF!</definedName>
    <definedName name="kirjeldus">OFFSET('Toodete andmed'!$B$5,1,0,COUNTA('Toodete andmed'!$B$6:$B$26),1)</definedName>
    <definedName name="Overtime" localSheetId="4">'Töötaja andmed'!$C$21</definedName>
    <definedName name="Overtime">#REF!</definedName>
    <definedName name="piirkond">OFFSET('Toodete andmed'!$H$5,1,0,COUNT('Toodete andmed'!$G$6:$G$23),1)</definedName>
    <definedName name="StartDay" localSheetId="4">'Töötaja andmed'!$D$5</definedName>
    <definedName name="StartDay">#REF!</definedName>
    <definedName name="TimeData" localSheetId="4">'Töötaja andmed'!$D$8:$H$13</definedName>
    <definedName name="TimeDa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6" i="7" l="1"/>
  <c r="E27" i="7"/>
  <c r="E28" i="7"/>
  <c r="D36" i="7"/>
  <c r="G37" i="7"/>
  <c r="F2" i="4"/>
  <c r="F3" i="4"/>
  <c r="F4" i="4"/>
  <c r="F5" i="4"/>
  <c r="F6" i="4"/>
  <c r="F7" i="4"/>
</calcChain>
</file>

<file path=xl/sharedStrings.xml><?xml version="1.0" encoding="utf-8"?>
<sst xmlns="http://schemas.openxmlformats.org/spreadsheetml/2006/main" count="245" uniqueCount="174">
  <si>
    <t>Kuupäev</t>
  </si>
  <si>
    <t>Tööaja algus</t>
  </si>
  <si>
    <t>Lõunale minek</t>
  </si>
  <si>
    <t>Lõunalt tulek</t>
  </si>
  <si>
    <t>Lõuna pikkus</t>
  </si>
  <si>
    <t>Tööpäeva lõpp</t>
  </si>
  <si>
    <t>Tunde kokku</t>
  </si>
  <si>
    <t>Nädala kokkuvõte</t>
  </si>
  <si>
    <t>Tunnid kokku:</t>
  </si>
  <si>
    <t>Keskmine töötundide arv:</t>
  </si>
  <si>
    <t>Pikem lõunapaus:</t>
  </si>
  <si>
    <t>Lühem lõunapaus:</t>
  </si>
  <si>
    <t>Lõunapause kokku:</t>
  </si>
  <si>
    <t>Kl 8:00 algavaid päevi kokku:</t>
  </si>
  <si>
    <t>C</t>
  </si>
  <si>
    <t>Piim</t>
  </si>
  <si>
    <t>B</t>
  </si>
  <si>
    <t>A</t>
  </si>
  <si>
    <t>Liha</t>
  </si>
  <si>
    <t>Teravili</t>
  </si>
  <si>
    <t>Summa</t>
  </si>
  <si>
    <t>Loendus</t>
  </si>
  <si>
    <t>Grupp</t>
  </si>
  <si>
    <t>tere</t>
  </si>
  <si>
    <t>Mitme kriteeriumiga funktsioonid</t>
  </si>
  <si>
    <t>…IFS</t>
  </si>
  <si>
    <t>Loenda tingimuse alusel</t>
  </si>
  <si>
    <t>Countif</t>
  </si>
  <si>
    <t>0[blue][&gt;100];-0[red][&lt;0];"telli juurde";"Viga[cyan]</t>
  </si>
  <si>
    <t>OR</t>
  </si>
  <si>
    <t>AND</t>
  </si>
  <si>
    <t>Sai 2</t>
  </si>
  <si>
    <t>IF</t>
  </si>
  <si>
    <t>Leib 2</t>
  </si>
  <si>
    <t>Sai 1</t>
  </si>
  <si>
    <t>Määratakse ümardamise samm Ümardamine alla</t>
  </si>
  <si>
    <t>Floor</t>
  </si>
  <si>
    <t>Leib 1</t>
  </si>
  <si>
    <t>Määratakse ümardamise samm Ümardamine üles</t>
  </si>
  <si>
    <t>Ceiling</t>
  </si>
  <si>
    <t>Sai</t>
  </si>
  <si>
    <t>Määratakse ümardamise samm</t>
  </si>
  <si>
    <t>Mround</t>
  </si>
  <si>
    <t>Leib</t>
  </si>
  <si>
    <t>Juust 2</t>
  </si>
  <si>
    <t>Määratakse kohtade arv, kust ümardatakse, Ümardamine alla</t>
  </si>
  <si>
    <t>RoundDown</t>
  </si>
  <si>
    <t>Juust 1</t>
  </si>
  <si>
    <t>Määratakse kohtade arv, kust ümardatakse, Ümardamine üles</t>
  </si>
  <si>
    <t>RoundUP</t>
  </si>
  <si>
    <t>Juust</t>
  </si>
  <si>
    <t>Määratakse kohtade arv, kust ümardatakse</t>
  </si>
  <si>
    <t>Round</t>
  </si>
  <si>
    <t>Vorst 2</t>
  </si>
  <si>
    <t>Täisarv, ümardatakse nulli suunas</t>
  </si>
  <si>
    <t>INT</t>
  </si>
  <si>
    <t>Vorst 1</t>
  </si>
  <si>
    <t>Vorst</t>
  </si>
  <si>
    <t>Nimi grupiga</t>
  </si>
  <si>
    <t>Soodus</t>
  </si>
  <si>
    <t>Hind+ käibemaks</t>
  </si>
  <si>
    <t>k.m</t>
  </si>
  <si>
    <t>Hind</t>
  </si>
  <si>
    <t>Kategooria</t>
  </si>
  <si>
    <t>Kaup</t>
  </si>
  <si>
    <t>Loendab täidetud lahtreid</t>
  </si>
  <si>
    <t>CountA</t>
  </si>
  <si>
    <t>soodustus</t>
  </si>
  <si>
    <t>Loendab numbreid</t>
  </si>
  <si>
    <t>Count</t>
  </si>
  <si>
    <t>alates</t>
  </si>
  <si>
    <t>Keskmine</t>
  </si>
  <si>
    <t>Average</t>
  </si>
  <si>
    <t>USD</t>
  </si>
  <si>
    <t>Summeerib</t>
  </si>
  <si>
    <t>Sum</t>
  </si>
  <si>
    <t>6. Ööbimine kokku ümarda 5 sendi täpsusega</t>
  </si>
  <si>
    <t>5. Ööbimine kokku arvuta (kestvus*ööbimise tasu)</t>
  </si>
  <si>
    <t>4. Ööbimise tasule lisa rahavorming "Eurot"</t>
  </si>
  <si>
    <t>3. Lisa komandeeringu kestvuse numbrile sõna- päeva</t>
  </si>
  <si>
    <t>Otepää</t>
  </si>
  <si>
    <t>Pärnu</t>
  </si>
  <si>
    <t>Jõgeva</t>
  </si>
  <si>
    <t>Võru</t>
  </si>
  <si>
    <t>Valga</t>
  </si>
  <si>
    <t>Narva</t>
  </si>
  <si>
    <t>Tartu</t>
  </si>
  <si>
    <t>Ööbimine kokku</t>
  </si>
  <si>
    <t>Ööbimise tasu</t>
  </si>
  <si>
    <t>Komandeeringu kestvus</t>
  </si>
  <si>
    <t>Komandeeringu algus</t>
  </si>
  <si>
    <t>Sihtpunkt</t>
  </si>
  <si>
    <t>Jrk nr</t>
  </si>
  <si>
    <t>&gt;07.08.2003</t>
  </si>
  <si>
    <t>Arvuta summad Laekunud ja Laekumata tulpadelel. Leia, mitu päeva tagasi on tänasest kuupäevast arve esitatud</t>
  </si>
  <si>
    <t>Laekumata arveid kokku:</t>
  </si>
  <si>
    <t>Enne 20.07.2025 esitatud arve summa kokku:</t>
  </si>
  <si>
    <t>Üle 50 Eur arveid esitati (mitmel korral):</t>
  </si>
  <si>
    <t>Keskmine arve summa:</t>
  </si>
  <si>
    <t>Laekunud on arveid (mitmel korral):</t>
  </si>
  <si>
    <t>Kõige väikseim arve summa:</t>
  </si>
  <si>
    <t>Kõige suurem arve summa:</t>
  </si>
  <si>
    <t>Arve Summa kokku 5 sendi täpsusega:</t>
  </si>
  <si>
    <t>Arveid välja saadetud:</t>
  </si>
  <si>
    <t>Kokkuvõte:</t>
  </si>
  <si>
    <t>Kokku:</t>
  </si>
  <si>
    <t>Kõlarid</t>
  </si>
  <si>
    <t>Hiirematt</t>
  </si>
  <si>
    <t>Hiir</t>
  </si>
  <si>
    <t>Printer</t>
  </si>
  <si>
    <t>Vihik</t>
  </si>
  <si>
    <t>Pliiats</t>
  </si>
  <si>
    <t>Soodustus</t>
  </si>
  <si>
    <t>Päevad</t>
  </si>
  <si>
    <t>Laekumata</t>
  </si>
  <si>
    <t>Laekunud</t>
  </si>
  <si>
    <t>Hind kokku</t>
  </si>
  <si>
    <t>Arvekuupäev</t>
  </si>
  <si>
    <t>Kogus</t>
  </si>
  <si>
    <t>Kirjeldus</t>
  </si>
  <si>
    <t>Summa üle:</t>
  </si>
  <si>
    <t>Arve enne:</t>
  </si>
  <si>
    <t>Soodustus:</t>
  </si>
  <si>
    <t>1. Vorminda kuupäevad ja lisa neile päeva esitäht</t>
  </si>
  <si>
    <t>2. Väljanimed kahele reale, jrk nr alt üles</t>
  </si>
  <si>
    <t>Soodustus arvutada juhul, kui arve on esitatud enne 15.06.2025 ja summa on üle 500. Soodustus kehtib arve summast 8%</t>
  </si>
  <si>
    <t>5 383,00</t>
  </si>
  <si>
    <t xml:space="preserve">15.71 € </t>
  </si>
  <si>
    <t xml:space="preserve">13.65 € </t>
  </si>
  <si>
    <t>4 542,00</t>
  </si>
  <si>
    <t xml:space="preserve">12.05 € </t>
  </si>
  <si>
    <t xml:space="preserve">100.32 € </t>
  </si>
  <si>
    <t xml:space="preserve">37.80 € </t>
  </si>
  <si>
    <t>5 118,96</t>
  </si>
  <si>
    <t xml:space="preserve">12.26 € </t>
  </si>
  <si>
    <t xml:space="preserve">90.54 € </t>
  </si>
  <si>
    <t>Arvutada mõlema tulba summad</t>
  </si>
  <si>
    <t>Päev</t>
  </si>
  <si>
    <t>Kuu</t>
  </si>
  <si>
    <t>Sisestamise kuupäev</t>
  </si>
  <si>
    <t>Tuua välja kuud ja päevad. N: Jaanuar; Laupäev</t>
  </si>
  <si>
    <t>X</t>
  </si>
  <si>
    <t>PK</t>
  </si>
  <si>
    <t>Eve</t>
  </si>
  <si>
    <t xml:space="preserve">Torim </t>
  </si>
  <si>
    <t>KK</t>
  </si>
  <si>
    <t>Kalle</t>
  </si>
  <si>
    <t>Sõnajalg</t>
  </si>
  <si>
    <t>Mare</t>
  </si>
  <si>
    <t>Kivi</t>
  </si>
  <si>
    <t>Margus</t>
  </si>
  <si>
    <t>Pärn</t>
  </si>
  <si>
    <t>Maali</t>
  </si>
  <si>
    <t>Haab</t>
  </si>
  <si>
    <t>Aare</t>
  </si>
  <si>
    <t>Mänd</t>
  </si>
  <si>
    <t>Eedi</t>
  </si>
  <si>
    <t>Kask</t>
  </si>
  <si>
    <t>Aadu</t>
  </si>
  <si>
    <t>Kuusk</t>
  </si>
  <si>
    <t>Kätte</t>
  </si>
  <si>
    <t>Pension</t>
  </si>
  <si>
    <t>Töötus kindlustus</t>
  </si>
  <si>
    <t>Tulumaks</t>
  </si>
  <si>
    <t>Tasu kokku</t>
  </si>
  <si>
    <t>Muu tasu</t>
  </si>
  <si>
    <t>Preemia</t>
  </si>
  <si>
    <t>Palk</t>
  </si>
  <si>
    <t>Staatus</t>
  </si>
  <si>
    <t>Eesnimi</t>
  </si>
  <si>
    <t>Perenimi</t>
  </si>
  <si>
    <t>Kogumispension</t>
  </si>
  <si>
    <t>Töötuskindlustus</t>
  </si>
  <si>
    <t>Maksuvaba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</si>
</sst>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1" formatCode="[$-F400]h:mm:ss\ AM/PM"/>
    <numFmt numFmtId="172" formatCode="[Blue][&gt;100]0;[Red][&lt;0]\-0;&quot;telli juurde&quot;;[Cyan]&quot;Viga&quot;"/>
    <numFmt numFmtId="173" formatCode="0;\-0;"/>
    <numFmt numFmtId="174" formatCode="dd/mm/yy"/>
    <numFmt numFmtId="175" formatCode="_-* #,##0.00\ &quot;kr&quot;_-;\-* #,##0.00\ &quot;kr&quot;_-;_-* &quot;-&quot;??\ &quot;kr&quot;_-;_-@_-"/>
    <numFmt numFmtId="176" formatCode="d\.mm\.yyyy;@"/>
  </numFmts>
  <fonts count="30" x14ac:knownFonts="1">
    <font>
      <sz val="10"/>
      <name val="Arial"/>
      <family val="2"/>
    </font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62"/>
      <name val="Calibri"/>
      <family val="2"/>
      <charset val="186"/>
    </font>
    <font>
      <b/>
      <sz val="13"/>
      <color indexed="62"/>
      <name val="Calibri"/>
      <family val="2"/>
      <charset val="186"/>
    </font>
    <font>
      <b/>
      <sz val="11"/>
      <color indexed="62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62"/>
      <name val="Cambria"/>
      <family val="2"/>
      <charset val="186"/>
    </font>
    <font>
      <b/>
      <sz val="11"/>
      <color indexed="8"/>
      <name val="Calibri"/>
      <family val="2"/>
      <charset val="186"/>
    </font>
    <font>
      <sz val="11"/>
      <color indexed="10"/>
      <name val="Calibri"/>
      <family val="2"/>
      <charset val="186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  <charset val="186"/>
    </font>
    <font>
      <sz val="12"/>
      <name val="Arial"/>
      <family val="2"/>
      <charset val="186"/>
    </font>
    <font>
      <sz val="10"/>
      <name val="Arial"/>
      <charset val="186"/>
    </font>
    <font>
      <sz val="10"/>
      <color indexed="8"/>
      <name val="Arial"/>
      <family val="2"/>
      <charset val="186"/>
    </font>
    <font>
      <b/>
      <sz val="10"/>
      <name val="Arial"/>
      <charset val="186"/>
    </font>
    <font>
      <sz val="11"/>
      <color rgb="FF636363"/>
      <name val="Arial"/>
      <family val="2"/>
    </font>
    <font>
      <sz val="13.5"/>
      <name val="Arial"/>
      <family val="2"/>
      <charset val="186"/>
    </font>
    <font>
      <sz val="8"/>
      <name val="Arial"/>
      <family val="2"/>
      <charset val="186"/>
    </font>
    <font>
      <sz val="7"/>
      <name val="Arial"/>
      <family val="2"/>
      <charset val="186"/>
    </font>
  </fonts>
  <fills count="19">
    <fill>
      <patternFill patternType="none"/>
    </fill>
    <fill>
      <patternFill patternType="gray125"/>
    </fill>
    <fill>
      <patternFill patternType="solid">
        <fgColor indexed="31"/>
        <bgColor indexed="42"/>
      </patternFill>
    </fill>
    <fill>
      <patternFill patternType="solid">
        <fgColor indexed="29"/>
        <bgColor indexed="45"/>
      </patternFill>
    </fill>
    <fill>
      <patternFill patternType="solid">
        <fgColor indexed="26"/>
        <bgColor indexed="9"/>
      </patternFill>
    </fill>
    <fill>
      <patternFill patternType="solid">
        <fgColor indexed="27"/>
        <bgColor indexed="41"/>
      </patternFill>
    </fill>
    <fill>
      <patternFill patternType="solid">
        <fgColor indexed="22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4"/>
        <bgColor indexed="22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45"/>
        <bgColor indexed="29"/>
      </patternFill>
    </fill>
    <fill>
      <patternFill patternType="solid">
        <fgColor indexed="9"/>
        <bgColor indexed="26"/>
      </patternFill>
    </fill>
    <fill>
      <patternFill patternType="solid">
        <fgColor indexed="55"/>
        <bgColor indexed="23"/>
      </patternFill>
    </fill>
    <fill>
      <patternFill patternType="solid">
        <fgColor indexed="42"/>
        <bgColor indexed="27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</borders>
  <cellStyleXfs count="48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2" borderId="0" applyNumberFormat="0" applyBorder="0" applyAlignment="0" applyProtection="0"/>
    <xf numFmtId="0" fontId="2" fillId="5" borderId="0" applyNumberFormat="0" applyBorder="0" applyAlignment="0" applyProtection="0"/>
    <xf numFmtId="0" fontId="2" fillId="4" borderId="0" applyNumberFormat="0" applyBorder="0" applyAlignment="0" applyProtection="0"/>
    <xf numFmtId="0" fontId="2" fillId="6" borderId="0" applyNumberFormat="0" applyBorder="0" applyAlignment="0" applyProtection="0"/>
    <xf numFmtId="0" fontId="2" fillId="3" borderId="0" applyNumberFormat="0" applyBorder="0" applyAlignment="0" applyProtection="0"/>
    <xf numFmtId="0" fontId="2" fillId="7" borderId="0" applyNumberFormat="0" applyBorder="0" applyAlignment="0" applyProtection="0"/>
    <xf numFmtId="0" fontId="2" fillId="6" borderId="0" applyNumberFormat="0" applyBorder="0" applyAlignment="0" applyProtection="0"/>
    <xf numFmtId="0" fontId="2" fillId="8" borderId="0" applyNumberFormat="0" applyBorder="0" applyAlignment="0" applyProtection="0"/>
    <xf numFmtId="0" fontId="2" fillId="7" borderId="0" applyNumberFormat="0" applyBorder="0" applyAlignment="0" applyProtection="0"/>
    <xf numFmtId="0" fontId="3" fillId="9" borderId="0" applyNumberFormat="0" applyBorder="0" applyAlignment="0" applyProtection="0"/>
    <xf numFmtId="0" fontId="3" fillId="3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" fillId="9" borderId="0" applyNumberFormat="0" applyBorder="0" applyAlignment="0" applyProtection="0"/>
    <xf numFmtId="0" fontId="3" fillId="3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3" borderId="0" applyNumberFormat="0" applyBorder="0" applyAlignment="0" applyProtection="0"/>
    <xf numFmtId="0" fontId="4" fillId="14" borderId="0" applyNumberFormat="0" applyBorder="0" applyAlignment="0" applyProtection="0"/>
    <xf numFmtId="0" fontId="5" fillId="15" borderId="1" applyNumberFormat="0" applyAlignment="0" applyProtection="0"/>
    <xf numFmtId="0" fontId="6" fillId="16" borderId="2" applyNumberFormat="0" applyAlignment="0" applyProtection="0"/>
    <xf numFmtId="0" fontId="7" fillId="0" borderId="0" applyNumberFormat="0" applyFill="0" applyBorder="0" applyAlignment="0" applyProtection="0"/>
    <xf numFmtId="0" fontId="8" fillId="17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0" fontId="14" fillId="7" borderId="0" applyNumberFormat="0" applyBorder="0" applyAlignment="0" applyProtection="0"/>
    <xf numFmtId="0" fontId="20" fillId="4" borderId="7" applyNumberFormat="0" applyAlignment="0" applyProtection="0"/>
    <xf numFmtId="0" fontId="15" fillId="15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  <xf numFmtId="0" fontId="21" fillId="0" borderId="0"/>
    <xf numFmtId="0" fontId="23" fillId="0" borderId="0"/>
    <xf numFmtId="175" fontId="23" fillId="0" borderId="0" applyFont="0" applyFill="0" applyBorder="0" applyAlignment="0" applyProtection="0"/>
    <xf numFmtId="0" fontId="21" fillId="0" borderId="0"/>
    <xf numFmtId="0" fontId="1" fillId="0" borderId="0"/>
    <xf numFmtId="0" fontId="20" fillId="0" borderId="0"/>
  </cellStyleXfs>
  <cellXfs count="47">
    <xf numFmtId="0" fontId="0" fillId="0" borderId="0" xfId="0"/>
    <xf numFmtId="14" fontId="0" fillId="0" borderId="0" xfId="0" applyNumberFormat="1"/>
    <xf numFmtId="171" fontId="0" fillId="0" borderId="0" xfId="0" applyNumberFormat="1"/>
    <xf numFmtId="0" fontId="22" fillId="0" borderId="0" xfId="42" applyFont="1" applyProtection="1">
      <protection locked="0"/>
    </xf>
    <xf numFmtId="0" fontId="22" fillId="0" borderId="11" xfId="42" applyFont="1" applyBorder="1" applyProtection="1">
      <protection locked="0"/>
    </xf>
    <xf numFmtId="172" fontId="22" fillId="0" borderId="0" xfId="42" applyNumberFormat="1" applyFont="1" applyAlignment="1" applyProtection="1">
      <alignment horizontal="right"/>
      <protection locked="0"/>
    </xf>
    <xf numFmtId="0" fontId="22" fillId="0" borderId="0" xfId="42" applyFont="1" applyAlignment="1" applyProtection="1">
      <alignment horizontal="center"/>
      <protection locked="0"/>
    </xf>
    <xf numFmtId="173" fontId="22" fillId="0" borderId="10" xfId="42" quotePrefix="1" applyNumberFormat="1" applyFont="1" applyBorder="1" applyProtection="1">
      <protection locked="0"/>
    </xf>
    <xf numFmtId="2" fontId="22" fillId="0" borderId="10" xfId="42" quotePrefix="1" applyNumberFormat="1" applyFont="1" applyBorder="1" applyAlignment="1" applyProtection="1">
      <alignment horizontal="center"/>
      <protection locked="0"/>
    </xf>
    <xf numFmtId="2" fontId="22" fillId="0" borderId="10" xfId="42" quotePrefix="1" applyNumberFormat="1" applyFont="1" applyBorder="1" applyProtection="1">
      <protection locked="0"/>
    </xf>
    <xf numFmtId="0" fontId="22" fillId="0" borderId="10" xfId="42" applyFont="1" applyBorder="1" applyProtection="1">
      <protection locked="0"/>
    </xf>
    <xf numFmtId="0" fontId="22" fillId="0" borderId="10" xfId="42" applyFont="1" applyBorder="1" applyAlignment="1" applyProtection="1">
      <alignment horizontal="center" vertical="center" wrapText="1"/>
      <protection locked="0"/>
    </xf>
    <xf numFmtId="0" fontId="22" fillId="0" borderId="10" xfId="42" applyFont="1" applyBorder="1" applyAlignment="1" applyProtection="1">
      <alignment horizontal="center" vertical="center"/>
      <protection locked="0"/>
    </xf>
    <xf numFmtId="10" fontId="22" fillId="0" borderId="0" xfId="42" applyNumberFormat="1" applyFont="1" applyProtection="1">
      <protection locked="0"/>
    </xf>
    <xf numFmtId="9" fontId="22" fillId="0" borderId="0" xfId="42" applyNumberFormat="1" applyFont="1" applyProtection="1">
      <protection locked="0"/>
    </xf>
    <xf numFmtId="9" fontId="22" fillId="0" borderId="11" xfId="42" applyNumberFormat="1" applyFont="1" applyBorder="1" applyProtection="1">
      <protection locked="0"/>
    </xf>
    <xf numFmtId="0" fontId="23" fillId="0" borderId="0" xfId="43"/>
    <xf numFmtId="0" fontId="24" fillId="0" borderId="0" xfId="43" applyFont="1"/>
    <xf numFmtId="174" fontId="23" fillId="0" borderId="0" xfId="43" applyNumberFormat="1"/>
    <xf numFmtId="22" fontId="23" fillId="0" borderId="0" xfId="43" applyNumberFormat="1"/>
    <xf numFmtId="175" fontId="23" fillId="0" borderId="0" xfId="43" applyNumberFormat="1"/>
    <xf numFmtId="22" fontId="23" fillId="0" borderId="0" xfId="43" applyNumberFormat="1" applyAlignment="1">
      <alignment horizontal="right"/>
    </xf>
    <xf numFmtId="22" fontId="20" fillId="0" borderId="0" xfId="43" applyNumberFormat="1" applyFont="1" applyAlignment="1">
      <alignment horizontal="right"/>
    </xf>
    <xf numFmtId="0" fontId="19" fillId="0" borderId="0" xfId="43" applyFont="1" applyAlignment="1">
      <alignment horizontal="right"/>
    </xf>
    <xf numFmtId="0" fontId="23" fillId="18" borderId="11" xfId="43" applyFill="1" applyBorder="1"/>
    <xf numFmtId="175" fontId="23" fillId="0" borderId="11" xfId="44" applyBorder="1"/>
    <xf numFmtId="175" fontId="23" fillId="0" borderId="11" xfId="43" applyNumberFormat="1" applyBorder="1"/>
    <xf numFmtId="2" fontId="23" fillId="0" borderId="11" xfId="43" applyNumberFormat="1" applyBorder="1"/>
    <xf numFmtId="2" fontId="23" fillId="0" borderId="11" xfId="44" applyNumberFormat="1" applyBorder="1"/>
    <xf numFmtId="176" fontId="23" fillId="0" borderId="11" xfId="43" applyNumberFormat="1" applyBorder="1"/>
    <xf numFmtId="0" fontId="23" fillId="0" borderId="11" xfId="43" applyBorder="1"/>
    <xf numFmtId="1" fontId="23" fillId="0" borderId="11" xfId="43" applyNumberFormat="1" applyBorder="1"/>
    <xf numFmtId="0" fontId="25" fillId="18" borderId="11" xfId="43" applyFont="1" applyFill="1" applyBorder="1" applyAlignment="1">
      <alignment horizontal="center" wrapText="1"/>
    </xf>
    <xf numFmtId="0" fontId="25" fillId="18" borderId="11" xfId="43" applyFont="1" applyFill="1" applyBorder="1" applyAlignment="1">
      <alignment horizontal="center"/>
    </xf>
    <xf numFmtId="0" fontId="19" fillId="18" borderId="11" xfId="43" applyFont="1" applyFill="1" applyBorder="1" applyAlignment="1">
      <alignment textRotation="90"/>
    </xf>
    <xf numFmtId="14" fontId="23" fillId="0" borderId="11" xfId="43" applyNumberFormat="1" applyBorder="1"/>
    <xf numFmtId="9" fontId="23" fillId="0" borderId="11" xfId="43" applyNumberFormat="1" applyBorder="1"/>
    <xf numFmtId="0" fontId="19" fillId="0" borderId="0" xfId="43" applyFont="1"/>
    <xf numFmtId="0" fontId="21" fillId="0" borderId="0" xfId="45"/>
    <xf numFmtId="0" fontId="21" fillId="0" borderId="0" xfId="45" applyAlignment="1">
      <alignment horizontal="right"/>
    </xf>
    <xf numFmtId="0" fontId="26" fillId="0" borderId="12" xfId="45" applyFont="1" applyBorder="1" applyAlignment="1">
      <alignment horizontal="right" vertical="center" wrapText="1" indent="1"/>
    </xf>
    <xf numFmtId="0" fontId="1" fillId="0" borderId="0" xfId="46"/>
    <xf numFmtId="14" fontId="1" fillId="0" borderId="0" xfId="46" applyNumberFormat="1"/>
    <xf numFmtId="0" fontId="27" fillId="0" borderId="0" xfId="47" applyFont="1"/>
    <xf numFmtId="0" fontId="28" fillId="0" borderId="0" xfId="47" applyFont="1"/>
    <xf numFmtId="0" fontId="29" fillId="0" borderId="0" xfId="47" applyFont="1" applyAlignment="1">
      <alignment horizontal="center" vertical="center" wrapText="1"/>
    </xf>
    <xf numFmtId="0" fontId="21" fillId="0" borderId="0" xfId="47" applyFont="1"/>
  </cellXfs>
  <cellStyles count="48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urrency 2" xfId="44" xr:uid="{DF765B21-2711-4E5F-9815-FB15D0174C2A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2" xr:uid="{CEEF7FE2-6541-4BFE-9F41-61793A2041E5}"/>
    <cellStyle name="Normal 3" xfId="43" xr:uid="{F3D67C76-4376-48FC-9E77-F294AC7A80CD}"/>
    <cellStyle name="Normal 3 2" xfId="45" xr:uid="{D276FCE2-43E0-49A7-87EC-88245E413466}"/>
    <cellStyle name="Normal 4" xfId="46" xr:uid="{28B064EB-A83E-489F-834C-CFA4E4D33760}"/>
    <cellStyle name="Normal 5" xfId="47" xr:uid="{9DB2C2F6-9885-41AF-B666-ABD87A3613C9}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1">
    <dxf>
      <font>
        <b/>
        <i val="0"/>
        <condense val="0"/>
        <extend val="0"/>
        <color indexed="1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E3E3E3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563880</xdr:colOff>
      <xdr:row>1</xdr:row>
      <xdr:rowOff>167640</xdr:rowOff>
    </xdr:from>
    <xdr:to>
      <xdr:col>11</xdr:col>
      <xdr:colOff>12034</xdr:colOff>
      <xdr:row>16</xdr:row>
      <xdr:rowOff>63233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2CA00D4-10FA-492F-847A-9B13426C7F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62300" y="350520"/>
          <a:ext cx="4324954" cy="263879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787400</xdr:colOff>
      <xdr:row>9</xdr:row>
      <xdr:rowOff>831</xdr:rowOff>
    </xdr:from>
    <xdr:to>
      <xdr:col>13</xdr:col>
      <xdr:colOff>342900</xdr:colOff>
      <xdr:row>24</xdr:row>
      <xdr:rowOff>129857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319379F-3FAB-4217-AEBE-CAACC1B2E5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87900" y="1486731"/>
          <a:ext cx="5956300" cy="260552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0</xdr:row>
      <xdr:rowOff>0</xdr:rowOff>
    </xdr:from>
    <xdr:to>
      <xdr:col>4</xdr:col>
      <xdr:colOff>619125</xdr:colOff>
      <xdr:row>2</xdr:row>
      <xdr:rowOff>47625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543C265C-10F4-469A-8634-C6567CDC9391}"/>
            </a:ext>
          </a:extLst>
        </xdr:cNvPr>
        <xdr:cNvSpPr txBox="1">
          <a:spLocks noChangeArrowheads="1"/>
        </xdr:cNvSpPr>
      </xdr:nvSpPr>
      <xdr:spPr bwMode="auto">
        <a:xfrm>
          <a:off x="5204460" y="0"/>
          <a:ext cx="2303145" cy="41338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Tasu kokku= palk+preemia +muu tasu</a:t>
          </a:r>
          <a:endParaRPr lang="et-EE"/>
        </a:p>
      </xdr:txBody>
    </xdr:sp>
    <xdr:clientData/>
  </xdr:twoCellAnchor>
  <xdr:twoCellAnchor>
    <xdr:from>
      <xdr:col>4</xdr:col>
      <xdr:colOff>152400</xdr:colOff>
      <xdr:row>2</xdr:row>
      <xdr:rowOff>38100</xdr:rowOff>
    </xdr:from>
    <xdr:to>
      <xdr:col>6</xdr:col>
      <xdr:colOff>57150</xdr:colOff>
      <xdr:row>5</xdr:row>
      <xdr:rowOff>47625</xdr:rowOff>
    </xdr:to>
    <xdr:sp macro="" textlink="">
      <xdr:nvSpPr>
        <xdr:cNvPr id="3" name="Line 4">
          <a:extLst>
            <a:ext uri="{FF2B5EF4-FFF2-40B4-BE49-F238E27FC236}">
              <a16:creationId xmlns:a16="http://schemas.microsoft.com/office/drawing/2014/main" id="{3688EBB2-6377-4611-8AF3-B65428AEFC7F}"/>
            </a:ext>
          </a:extLst>
        </xdr:cNvPr>
        <xdr:cNvSpPr>
          <a:spLocks noChangeShapeType="1"/>
        </xdr:cNvSpPr>
      </xdr:nvSpPr>
      <xdr:spPr bwMode="auto">
        <a:xfrm>
          <a:off x="7040880" y="403860"/>
          <a:ext cx="3348990" cy="55816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733425</xdr:colOff>
      <xdr:row>0</xdr:row>
      <xdr:rowOff>0</xdr:rowOff>
    </xdr:from>
    <xdr:to>
      <xdr:col>6</xdr:col>
      <xdr:colOff>504825</xdr:colOff>
      <xdr:row>3</xdr:row>
      <xdr:rowOff>28575</xdr:rowOff>
    </xdr:to>
    <xdr:sp macro="" textlink="">
      <xdr:nvSpPr>
        <xdr:cNvPr id="4" name="Text Box 5">
          <a:extLst>
            <a:ext uri="{FF2B5EF4-FFF2-40B4-BE49-F238E27FC236}">
              <a16:creationId xmlns:a16="http://schemas.microsoft.com/office/drawing/2014/main" id="{0CCC016A-CD11-4761-8FB0-5948107A2517}"/>
            </a:ext>
          </a:extLst>
        </xdr:cNvPr>
        <xdr:cNvSpPr txBox="1">
          <a:spLocks noChangeArrowheads="1"/>
        </xdr:cNvSpPr>
      </xdr:nvSpPr>
      <xdr:spPr bwMode="auto">
        <a:xfrm>
          <a:off x="7621905" y="0"/>
          <a:ext cx="3215640" cy="57721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Tulumaksu arvu-tamine sõltub sel-lest, kas tegemist on PK või KK töötajaga. Samuti ka sellest kas palk on suurem kui MV</a:t>
          </a:r>
          <a:endParaRPr lang="et-EE"/>
        </a:p>
      </xdr:txBody>
    </xdr:sp>
    <xdr:clientData/>
  </xdr:twoCellAnchor>
  <xdr:twoCellAnchor>
    <xdr:from>
      <xdr:col>6</xdr:col>
      <xdr:colOff>523875</xdr:colOff>
      <xdr:row>0</xdr:row>
      <xdr:rowOff>0</xdr:rowOff>
    </xdr:from>
    <xdr:to>
      <xdr:col>8</xdr:col>
      <xdr:colOff>76200</xdr:colOff>
      <xdr:row>4</xdr:row>
      <xdr:rowOff>28575</xdr:rowOff>
    </xdr:to>
    <xdr:sp macro="" textlink="">
      <xdr:nvSpPr>
        <xdr:cNvPr id="5" name="Text Box 6">
          <a:extLst>
            <a:ext uri="{FF2B5EF4-FFF2-40B4-BE49-F238E27FC236}">
              <a16:creationId xmlns:a16="http://schemas.microsoft.com/office/drawing/2014/main" id="{E296A28D-BBF3-459E-AE49-FC71A68A7BA6}"/>
            </a:ext>
          </a:extLst>
        </xdr:cNvPr>
        <xdr:cNvSpPr txBox="1">
          <a:spLocks noChangeArrowheads="1"/>
        </xdr:cNvSpPr>
      </xdr:nvSpPr>
      <xdr:spPr bwMode="auto">
        <a:xfrm>
          <a:off x="10856595" y="0"/>
          <a:ext cx="2996565" cy="76009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Kui töötaja on PK siis kontrollitakse kas tema TK-töötusk&gt;MV. Kui ei ole siis  =0. Kui on, siis tehakse TK-Mv-Töötusk ja saadud tulemusest võetakse TM. Kui on KK siis TM-töötusk ja tulemusest TM. Tulemus ümardada täisarvuks</a:t>
          </a:r>
          <a:endParaRPr lang="et-EE"/>
        </a:p>
      </xdr:txBody>
    </xdr:sp>
    <xdr:clientData/>
  </xdr:twoCellAnchor>
  <xdr:twoCellAnchor>
    <xdr:from>
      <xdr:col>5</xdr:col>
      <xdr:colOff>600075</xdr:colOff>
      <xdr:row>3</xdr:row>
      <xdr:rowOff>28575</xdr:rowOff>
    </xdr:from>
    <xdr:to>
      <xdr:col>7</xdr:col>
      <xdr:colOff>114300</xdr:colOff>
      <xdr:row>5</xdr:row>
      <xdr:rowOff>85725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B0E5CFE8-1ED1-43BD-BF2D-7E04327A2881}"/>
            </a:ext>
          </a:extLst>
        </xdr:cNvPr>
        <xdr:cNvSpPr>
          <a:spLocks noChangeShapeType="1"/>
        </xdr:cNvSpPr>
      </xdr:nvSpPr>
      <xdr:spPr bwMode="auto">
        <a:xfrm>
          <a:off x="9210675" y="577215"/>
          <a:ext cx="2958465" cy="42291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342900</xdr:colOff>
      <xdr:row>4</xdr:row>
      <xdr:rowOff>38100</xdr:rowOff>
    </xdr:from>
    <xdr:to>
      <xdr:col>7</xdr:col>
      <xdr:colOff>352425</xdr:colOff>
      <xdr:row>5</xdr:row>
      <xdr:rowOff>66675</xdr:rowOff>
    </xdr:to>
    <xdr:sp macro="" textlink="">
      <xdr:nvSpPr>
        <xdr:cNvPr id="7" name="Line 8">
          <a:extLst>
            <a:ext uri="{FF2B5EF4-FFF2-40B4-BE49-F238E27FC236}">
              <a16:creationId xmlns:a16="http://schemas.microsoft.com/office/drawing/2014/main" id="{A419D579-6A79-4B8F-8207-7939B58C322B}"/>
            </a:ext>
          </a:extLst>
        </xdr:cNvPr>
        <xdr:cNvSpPr>
          <a:spLocks noChangeShapeType="1"/>
        </xdr:cNvSpPr>
      </xdr:nvSpPr>
      <xdr:spPr bwMode="auto">
        <a:xfrm>
          <a:off x="12397740" y="769620"/>
          <a:ext cx="9525" cy="21145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238125</xdr:colOff>
      <xdr:row>0</xdr:row>
      <xdr:rowOff>0</xdr:rowOff>
    </xdr:from>
    <xdr:to>
      <xdr:col>10</xdr:col>
      <xdr:colOff>971550</xdr:colOff>
      <xdr:row>3</xdr:row>
      <xdr:rowOff>171450</xdr:rowOff>
    </xdr:to>
    <xdr:sp macro="" textlink="">
      <xdr:nvSpPr>
        <xdr:cNvPr id="8" name="Text Box 9">
          <a:extLst>
            <a:ext uri="{FF2B5EF4-FFF2-40B4-BE49-F238E27FC236}">
              <a16:creationId xmlns:a16="http://schemas.microsoft.com/office/drawing/2014/main" id="{F1B7D65C-63FA-4828-A08D-A7B00E9E4AC7}"/>
            </a:ext>
          </a:extLst>
        </xdr:cNvPr>
        <xdr:cNvSpPr txBox="1">
          <a:spLocks noChangeArrowheads="1"/>
        </xdr:cNvSpPr>
      </xdr:nvSpPr>
      <xdr:spPr bwMode="auto">
        <a:xfrm>
          <a:off x="17459325" y="0"/>
          <a:ext cx="733425" cy="72009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Kui on ühinetud teise sambaga võetakse maha veel kogumispension, muidu TK-TM-Töötus. Sum-ma saab olla 5 sendi täpsusega</a:t>
          </a:r>
          <a:endParaRPr lang="et-EE"/>
        </a:p>
      </xdr:txBody>
    </xdr:sp>
    <xdr:clientData/>
  </xdr:twoCellAnchor>
  <xdr:twoCellAnchor>
    <xdr:from>
      <xdr:col>10</xdr:col>
      <xdr:colOff>561975</xdr:colOff>
      <xdr:row>3</xdr:row>
      <xdr:rowOff>180975</xdr:rowOff>
    </xdr:from>
    <xdr:to>
      <xdr:col>10</xdr:col>
      <xdr:colOff>571500</xdr:colOff>
      <xdr:row>4</xdr:row>
      <xdr:rowOff>209550</xdr:rowOff>
    </xdr:to>
    <xdr:sp macro="" textlink="">
      <xdr:nvSpPr>
        <xdr:cNvPr id="9" name="Line 10">
          <a:extLst>
            <a:ext uri="{FF2B5EF4-FFF2-40B4-BE49-F238E27FC236}">
              <a16:creationId xmlns:a16="http://schemas.microsoft.com/office/drawing/2014/main" id="{588F68FA-B1C4-4F00-94C7-8C266F213980}"/>
            </a:ext>
          </a:extLst>
        </xdr:cNvPr>
        <xdr:cNvSpPr>
          <a:spLocks noChangeShapeType="1"/>
        </xdr:cNvSpPr>
      </xdr:nvSpPr>
      <xdr:spPr bwMode="auto">
        <a:xfrm>
          <a:off x="17783175" y="729615"/>
          <a:ext cx="9525" cy="18097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95250</xdr:colOff>
      <xdr:row>0</xdr:row>
      <xdr:rowOff>0</xdr:rowOff>
    </xdr:from>
    <xdr:to>
      <xdr:col>9</xdr:col>
      <xdr:colOff>828675</xdr:colOff>
      <xdr:row>4</xdr:row>
      <xdr:rowOff>9525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06A38D03-EF8B-4F33-B83C-37BDCF3D8BE4}"/>
            </a:ext>
          </a:extLst>
        </xdr:cNvPr>
        <xdr:cNvSpPr txBox="1">
          <a:spLocks noChangeArrowheads="1"/>
        </xdr:cNvSpPr>
      </xdr:nvSpPr>
      <xdr:spPr bwMode="auto">
        <a:xfrm>
          <a:off x="15594330" y="0"/>
          <a:ext cx="733425" cy="74104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Pensioni arvestatakse tulbas "Kätte" ainult juhul, kui isik on 2 sambaga ühinenud ja siin on märgitud X</a:t>
          </a:r>
          <a:endParaRPr lang="et-EE"/>
        </a:p>
      </xdr:txBody>
    </xdr:sp>
    <xdr:clientData/>
  </xdr:twoCellAnchor>
  <xdr:twoCellAnchor>
    <xdr:from>
      <xdr:col>9</xdr:col>
      <xdr:colOff>419100</xdr:colOff>
      <xdr:row>4</xdr:row>
      <xdr:rowOff>19050</xdr:rowOff>
    </xdr:from>
    <xdr:to>
      <xdr:col>9</xdr:col>
      <xdr:colOff>428625</xdr:colOff>
      <xdr:row>5</xdr:row>
      <xdr:rowOff>47625</xdr:rowOff>
    </xdr:to>
    <xdr:sp macro="" textlink="">
      <xdr:nvSpPr>
        <xdr:cNvPr id="11" name="Line 10">
          <a:extLst>
            <a:ext uri="{FF2B5EF4-FFF2-40B4-BE49-F238E27FC236}">
              <a16:creationId xmlns:a16="http://schemas.microsoft.com/office/drawing/2014/main" id="{0B22C88F-7C3F-4B83-BC27-8C2BD415E3A3}"/>
            </a:ext>
          </a:extLst>
        </xdr:cNvPr>
        <xdr:cNvSpPr>
          <a:spLocks noChangeShapeType="1"/>
        </xdr:cNvSpPr>
      </xdr:nvSpPr>
      <xdr:spPr bwMode="auto">
        <a:xfrm>
          <a:off x="15918180" y="750570"/>
          <a:ext cx="9525" cy="21145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133350</xdr:colOff>
      <xdr:row>0</xdr:row>
      <xdr:rowOff>0</xdr:rowOff>
    </xdr:from>
    <xdr:to>
      <xdr:col>9</xdr:col>
      <xdr:colOff>57150</xdr:colOff>
      <xdr:row>4</xdr:row>
      <xdr:rowOff>0</xdr:rowOff>
    </xdr:to>
    <xdr:sp macro="" textlink="">
      <xdr:nvSpPr>
        <xdr:cNvPr id="12" name="Text Box 9">
          <a:extLst>
            <a:ext uri="{FF2B5EF4-FFF2-40B4-BE49-F238E27FC236}">
              <a16:creationId xmlns:a16="http://schemas.microsoft.com/office/drawing/2014/main" id="{B4858FEC-E9D0-4B6B-9283-885320E84CFF}"/>
            </a:ext>
          </a:extLst>
        </xdr:cNvPr>
        <xdr:cNvSpPr txBox="1">
          <a:spLocks noChangeArrowheads="1"/>
        </xdr:cNvSpPr>
      </xdr:nvSpPr>
      <xdr:spPr bwMode="auto">
        <a:xfrm>
          <a:off x="13910310" y="0"/>
          <a:ext cx="1645920" cy="7315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Töötuskindlustus on % "Tasu kokku"-st</a:t>
          </a:r>
          <a:endParaRPr lang="et-EE"/>
        </a:p>
      </xdr:txBody>
    </xdr:sp>
    <xdr:clientData/>
  </xdr:twoCellAnchor>
  <xdr:twoCellAnchor>
    <xdr:from>
      <xdr:col>8</xdr:col>
      <xdr:colOff>457200</xdr:colOff>
      <xdr:row>4</xdr:row>
      <xdr:rowOff>9525</xdr:rowOff>
    </xdr:from>
    <xdr:to>
      <xdr:col>8</xdr:col>
      <xdr:colOff>466725</xdr:colOff>
      <xdr:row>5</xdr:row>
      <xdr:rowOff>38100</xdr:rowOff>
    </xdr:to>
    <xdr:sp macro="" textlink="">
      <xdr:nvSpPr>
        <xdr:cNvPr id="13" name="Line 10">
          <a:extLst>
            <a:ext uri="{FF2B5EF4-FFF2-40B4-BE49-F238E27FC236}">
              <a16:creationId xmlns:a16="http://schemas.microsoft.com/office/drawing/2014/main" id="{A35C2AE5-DDD2-4E85-9F49-5804987B5358}"/>
            </a:ext>
          </a:extLst>
        </xdr:cNvPr>
        <xdr:cNvSpPr>
          <a:spLocks noChangeShapeType="1"/>
        </xdr:cNvSpPr>
      </xdr:nvSpPr>
      <xdr:spPr bwMode="auto">
        <a:xfrm>
          <a:off x="14234160" y="741045"/>
          <a:ext cx="9525" cy="21145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11</xdr:col>
      <xdr:colOff>175260</xdr:colOff>
      <xdr:row>0</xdr:row>
      <xdr:rowOff>0</xdr:rowOff>
    </xdr:from>
    <xdr:ext cx="9658111" cy="4123775"/>
    <xdr:pic>
      <xdr:nvPicPr>
        <xdr:cNvPr id="14" name="Picture 13">
          <a:extLst>
            <a:ext uri="{FF2B5EF4-FFF2-40B4-BE49-F238E27FC236}">
              <a16:creationId xmlns:a16="http://schemas.microsoft.com/office/drawing/2014/main" id="{23BEFE17-DDE6-489F-9747-D8C632580A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118580" y="0"/>
          <a:ext cx="9658111" cy="412377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1C55A-AE9D-4487-A2DE-6F4C25422F8E}">
  <dimension ref="A1:C12"/>
  <sheetViews>
    <sheetView tabSelected="1" zoomScale="153" zoomScaleNormal="235" workbookViewId="0">
      <selection activeCell="C12" sqref="C12"/>
    </sheetView>
  </sheetViews>
  <sheetFormatPr defaultColWidth="11.5546875" defaultRowHeight="13.2" x14ac:dyDescent="0.25"/>
  <cols>
    <col min="1" max="16384" width="11.5546875" style="38"/>
  </cols>
  <sheetData>
    <row r="1" spans="1:3" x14ac:dyDescent="0.25">
      <c r="A1" s="38" t="s">
        <v>136</v>
      </c>
    </row>
    <row r="2" spans="1:3" ht="13.8" thickBot="1" x14ac:dyDescent="0.3"/>
    <row r="3" spans="1:3" ht="14.4" thickBot="1" x14ac:dyDescent="0.3">
      <c r="A3" s="39" t="s">
        <v>133</v>
      </c>
      <c r="C3" s="40" t="s">
        <v>135</v>
      </c>
    </row>
    <row r="4" spans="1:3" ht="14.4" thickBot="1" x14ac:dyDescent="0.3">
      <c r="A4" s="39" t="s">
        <v>133</v>
      </c>
      <c r="C4" s="40" t="s">
        <v>134</v>
      </c>
    </row>
    <row r="5" spans="1:3" ht="14.4" thickBot="1" x14ac:dyDescent="0.3">
      <c r="A5" s="39" t="s">
        <v>129</v>
      </c>
      <c r="C5" s="40" t="s">
        <v>132</v>
      </c>
    </row>
    <row r="6" spans="1:3" ht="14.4" thickBot="1" x14ac:dyDescent="0.3">
      <c r="A6" s="39" t="s">
        <v>129</v>
      </c>
      <c r="C6" s="40" t="s">
        <v>131</v>
      </c>
    </row>
    <row r="7" spans="1:3" ht="14.4" thickBot="1" x14ac:dyDescent="0.3">
      <c r="A7" s="39" t="s">
        <v>129</v>
      </c>
      <c r="C7" s="40" t="s">
        <v>130</v>
      </c>
    </row>
    <row r="8" spans="1:3" ht="14.4" thickBot="1" x14ac:dyDescent="0.3">
      <c r="A8" s="39" t="s">
        <v>126</v>
      </c>
      <c r="C8" s="40" t="s">
        <v>128</v>
      </c>
    </row>
    <row r="9" spans="1:3" ht="14.4" thickBot="1" x14ac:dyDescent="0.3">
      <c r="A9" s="39" t="s">
        <v>126</v>
      </c>
      <c r="C9" s="40" t="s">
        <v>128</v>
      </c>
    </row>
    <row r="10" spans="1:3" ht="14.4" thickBot="1" x14ac:dyDescent="0.3">
      <c r="A10" s="39" t="s">
        <v>126</v>
      </c>
      <c r="C10" s="40" t="s">
        <v>127</v>
      </c>
    </row>
    <row r="11" spans="1:3" ht="14.4" thickBot="1" x14ac:dyDescent="0.3">
      <c r="A11" s="39" t="s">
        <v>126</v>
      </c>
      <c r="C11" s="40" t="s">
        <v>130</v>
      </c>
    </row>
    <row r="12" spans="1:3" ht="14.4" thickBot="1" x14ac:dyDescent="0.3">
      <c r="A12" s="39" t="s">
        <v>126</v>
      </c>
      <c r="C12" s="40" t="s">
        <v>128</v>
      </c>
    </row>
  </sheetData>
  <pageMargins left="0.78749999999999998" right="0.78749999999999998" top="0.78749999999999998" bottom="0.78749999999999998" header="9.8611111111111122E-2" footer="9.8611111111111122E-2"/>
  <pageSetup paperSize="9" fitToHeight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10A4D-4B07-44AF-B5F9-6F3797C6A1E1}">
  <dimension ref="A1:C10"/>
  <sheetViews>
    <sheetView workbookViewId="0">
      <selection activeCell="C17" sqref="C17"/>
    </sheetView>
  </sheetViews>
  <sheetFormatPr defaultRowHeight="14.4" x14ac:dyDescent="0.3"/>
  <cols>
    <col min="1" max="1" width="20.109375" style="41" bestFit="1" customWidth="1"/>
    <col min="2" max="16384" width="8.88671875" style="41"/>
  </cols>
  <sheetData>
    <row r="1" spans="1:3" x14ac:dyDescent="0.3">
      <c r="A1" s="41" t="s">
        <v>140</v>
      </c>
    </row>
    <row r="3" spans="1:3" x14ac:dyDescent="0.3">
      <c r="A3" s="41" t="s">
        <v>139</v>
      </c>
      <c r="B3" s="41" t="s">
        <v>138</v>
      </c>
      <c r="C3" s="41" t="s">
        <v>137</v>
      </c>
    </row>
    <row r="4" spans="1:3" x14ac:dyDescent="0.3">
      <c r="A4" s="42">
        <v>39088</v>
      </c>
    </row>
    <row r="5" spans="1:3" x14ac:dyDescent="0.3">
      <c r="A5" s="42">
        <v>38375</v>
      </c>
    </row>
    <row r="6" spans="1:3" x14ac:dyDescent="0.3">
      <c r="A6" s="42">
        <v>38392</v>
      </c>
    </row>
    <row r="7" spans="1:3" x14ac:dyDescent="0.3">
      <c r="A7" s="42">
        <v>38409</v>
      </c>
    </row>
    <row r="8" spans="1:3" x14ac:dyDescent="0.3">
      <c r="A8" s="42">
        <v>38426</v>
      </c>
    </row>
    <row r="9" spans="1:3" x14ac:dyDescent="0.3">
      <c r="A9" s="42">
        <v>38443</v>
      </c>
    </row>
    <row r="10" spans="1:3" x14ac:dyDescent="0.3">
      <c r="A10" s="42">
        <v>38460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22628-8ACF-46EA-97FB-C2C37A4511D5}">
  <dimension ref="A1:K35"/>
  <sheetViews>
    <sheetView workbookViewId="0">
      <selection activeCell="A20" sqref="A20"/>
    </sheetView>
  </sheetViews>
  <sheetFormatPr defaultColWidth="13.6640625" defaultRowHeight="15" x14ac:dyDescent="0.25"/>
  <cols>
    <col min="1" max="1" width="11.109375" style="3" bestFit="1" customWidth="1"/>
    <col min="2" max="2" width="15" style="3" customWidth="1"/>
    <col min="3" max="3" width="12.6640625" style="3" customWidth="1"/>
    <col min="4" max="4" width="10.5546875" style="3" customWidth="1"/>
    <col min="5" max="5" width="13.44140625" style="3" customWidth="1"/>
    <col min="6" max="6" width="9" style="3" bestFit="1" customWidth="1"/>
    <col min="7" max="7" width="12.109375" style="3" customWidth="1"/>
    <col min="8" max="8" width="14.109375" style="3" customWidth="1"/>
    <col min="9" max="9" width="7.109375" style="3" customWidth="1"/>
    <col min="10" max="10" width="23.88671875" style="3" bestFit="1" customWidth="1"/>
    <col min="11" max="255" width="13.6640625" style="3" customWidth="1"/>
    <col min="256" max="16384" width="13.6640625" style="3"/>
  </cols>
  <sheetData>
    <row r="1" spans="1:11" x14ac:dyDescent="0.25">
      <c r="A1" s="4" t="s">
        <v>61</v>
      </c>
      <c r="B1" s="15">
        <v>0.2</v>
      </c>
      <c r="D1" s="4" t="s">
        <v>17</v>
      </c>
      <c r="E1" s="15">
        <v>0.1</v>
      </c>
      <c r="J1" s="3" t="s">
        <v>75</v>
      </c>
      <c r="K1" s="3" t="s">
        <v>74</v>
      </c>
    </row>
    <row r="2" spans="1:11" x14ac:dyDescent="0.25">
      <c r="A2" s="4" t="s">
        <v>73</v>
      </c>
      <c r="B2" s="4">
        <v>1.1200000000000001</v>
      </c>
      <c r="D2" s="4" t="s">
        <v>16</v>
      </c>
      <c r="E2" s="15">
        <v>0.25</v>
      </c>
      <c r="J2" s="3" t="s">
        <v>72</v>
      </c>
      <c r="K2" s="3" t="s">
        <v>71</v>
      </c>
    </row>
    <row r="3" spans="1:11" x14ac:dyDescent="0.25">
      <c r="A3" s="4" t="s">
        <v>70</v>
      </c>
      <c r="B3" s="4">
        <v>20</v>
      </c>
      <c r="D3" s="4" t="s">
        <v>14</v>
      </c>
      <c r="E3" s="15">
        <v>0.5</v>
      </c>
      <c r="J3" s="3" t="s">
        <v>69</v>
      </c>
      <c r="K3" s="3" t="s">
        <v>68</v>
      </c>
    </row>
    <row r="4" spans="1:11" x14ac:dyDescent="0.25">
      <c r="A4" s="4" t="s">
        <v>67</v>
      </c>
      <c r="B4" s="15">
        <v>0.3</v>
      </c>
      <c r="J4" s="3" t="s">
        <v>66</v>
      </c>
      <c r="K4" s="3" t="s">
        <v>65</v>
      </c>
    </row>
    <row r="5" spans="1:11" x14ac:dyDescent="0.25">
      <c r="B5" s="14"/>
      <c r="E5" s="13"/>
      <c r="F5" s="13"/>
      <c r="G5" s="13"/>
    </row>
    <row r="6" spans="1:11" ht="30" x14ac:dyDescent="0.25">
      <c r="A6" s="12" t="s">
        <v>64</v>
      </c>
      <c r="B6" s="12" t="s">
        <v>63</v>
      </c>
      <c r="C6" s="12" t="s">
        <v>62</v>
      </c>
      <c r="D6" s="12" t="s">
        <v>61</v>
      </c>
      <c r="E6" s="11" t="s">
        <v>60</v>
      </c>
      <c r="F6" s="11" t="s">
        <v>22</v>
      </c>
      <c r="G6" s="11" t="s">
        <v>59</v>
      </c>
      <c r="H6" s="11" t="s">
        <v>58</v>
      </c>
    </row>
    <row r="7" spans="1:11" x14ac:dyDescent="0.25">
      <c r="A7" s="10" t="s">
        <v>57</v>
      </c>
      <c r="B7" s="10" t="s">
        <v>18</v>
      </c>
      <c r="C7" s="10">
        <v>6.32</v>
      </c>
      <c r="D7" s="9"/>
      <c r="E7" s="9"/>
      <c r="F7" s="8" t="s">
        <v>14</v>
      </c>
      <c r="G7" s="7"/>
      <c r="H7" s="7"/>
    </row>
    <row r="8" spans="1:11" x14ac:dyDescent="0.25">
      <c r="A8" s="10" t="s">
        <v>56</v>
      </c>
      <c r="B8" s="10" t="s">
        <v>18</v>
      </c>
      <c r="C8" s="10">
        <v>14.2668</v>
      </c>
      <c r="D8" s="9"/>
      <c r="E8" s="9"/>
      <c r="F8" s="8" t="s">
        <v>17</v>
      </c>
      <c r="G8" s="7"/>
      <c r="H8" s="7"/>
      <c r="J8" s="3" t="s">
        <v>55</v>
      </c>
      <c r="K8" s="3" t="s">
        <v>54</v>
      </c>
    </row>
    <row r="9" spans="1:11" x14ac:dyDescent="0.25">
      <c r="A9" s="10" t="s">
        <v>53</v>
      </c>
      <c r="B9" s="10" t="s">
        <v>18</v>
      </c>
      <c r="C9" s="10">
        <v>22.730399999999999</v>
      </c>
      <c r="D9" s="9"/>
      <c r="E9" s="9"/>
      <c r="F9" s="8" t="s">
        <v>16</v>
      </c>
      <c r="G9" s="7"/>
      <c r="H9" s="7"/>
      <c r="J9" s="3" t="s">
        <v>52</v>
      </c>
      <c r="K9" s="3" t="s">
        <v>51</v>
      </c>
    </row>
    <row r="10" spans="1:11" x14ac:dyDescent="0.25">
      <c r="A10" s="10" t="s">
        <v>50</v>
      </c>
      <c r="B10" s="10" t="s">
        <v>15</v>
      </c>
      <c r="C10" s="10">
        <v>8.32</v>
      </c>
      <c r="D10" s="9"/>
      <c r="E10" s="9"/>
      <c r="F10" s="8" t="s">
        <v>17</v>
      </c>
      <c r="G10" s="7"/>
      <c r="H10" s="7"/>
      <c r="J10" s="3" t="s">
        <v>49</v>
      </c>
      <c r="K10" s="3" t="s">
        <v>48</v>
      </c>
    </row>
    <row r="11" spans="1:11" x14ac:dyDescent="0.25">
      <c r="A11" s="10" t="s">
        <v>47</v>
      </c>
      <c r="B11" s="10" t="s">
        <v>15</v>
      </c>
      <c r="C11" s="10">
        <v>16.3827</v>
      </c>
      <c r="D11" s="9"/>
      <c r="E11" s="9"/>
      <c r="F11" s="8" t="s">
        <v>16</v>
      </c>
      <c r="G11" s="7"/>
      <c r="H11" s="7"/>
      <c r="J11" s="3" t="s">
        <v>46</v>
      </c>
      <c r="K11" s="3" t="s">
        <v>45</v>
      </c>
    </row>
    <row r="12" spans="1:11" x14ac:dyDescent="0.25">
      <c r="A12" s="10" t="s">
        <v>44</v>
      </c>
      <c r="B12" s="10" t="s">
        <v>15</v>
      </c>
      <c r="C12" s="10">
        <v>24.846299999999999</v>
      </c>
      <c r="D12" s="9"/>
      <c r="E12" s="9"/>
      <c r="F12" s="8" t="s">
        <v>14</v>
      </c>
      <c r="G12" s="7"/>
      <c r="H12" s="7"/>
    </row>
    <row r="13" spans="1:11" x14ac:dyDescent="0.25">
      <c r="A13" s="10" t="s">
        <v>43</v>
      </c>
      <c r="B13" s="10" t="s">
        <v>19</v>
      </c>
      <c r="C13" s="10">
        <v>2</v>
      </c>
      <c r="D13" s="9"/>
      <c r="E13" s="9"/>
      <c r="F13" s="8" t="s">
        <v>17</v>
      </c>
      <c r="G13" s="7"/>
      <c r="H13" s="7"/>
      <c r="J13" s="3" t="s">
        <v>42</v>
      </c>
      <c r="K13" s="3" t="s">
        <v>41</v>
      </c>
    </row>
    <row r="14" spans="1:11" x14ac:dyDescent="0.25">
      <c r="A14" s="10" t="s">
        <v>40</v>
      </c>
      <c r="B14" s="10" t="s">
        <v>19</v>
      </c>
      <c r="C14" s="10">
        <v>1.4510000000000001</v>
      </c>
      <c r="D14" s="9"/>
      <c r="E14" s="9"/>
      <c r="F14" s="8" t="s">
        <v>16</v>
      </c>
      <c r="G14" s="7"/>
      <c r="H14" s="7"/>
      <c r="J14" s="3" t="s">
        <v>39</v>
      </c>
      <c r="K14" s="3" t="s">
        <v>38</v>
      </c>
    </row>
    <row r="15" spans="1:11" x14ac:dyDescent="0.25">
      <c r="A15" s="10" t="s">
        <v>37</v>
      </c>
      <c r="B15" s="10" t="s">
        <v>19</v>
      </c>
      <c r="C15" s="10">
        <v>10.035</v>
      </c>
      <c r="D15" s="9"/>
      <c r="E15" s="9"/>
      <c r="F15" s="8" t="s">
        <v>16</v>
      </c>
      <c r="G15" s="7"/>
      <c r="H15" s="7"/>
      <c r="J15" s="3" t="s">
        <v>36</v>
      </c>
      <c r="K15" s="3" t="s">
        <v>35</v>
      </c>
    </row>
    <row r="16" spans="1:11" x14ac:dyDescent="0.25">
      <c r="A16" s="10" t="s">
        <v>34</v>
      </c>
      <c r="B16" s="10" t="s">
        <v>19</v>
      </c>
      <c r="C16" s="10">
        <v>12.1509</v>
      </c>
      <c r="D16" s="9"/>
      <c r="E16" s="9"/>
      <c r="F16" s="8" t="s">
        <v>14</v>
      </c>
      <c r="G16" s="7"/>
      <c r="H16" s="7"/>
    </row>
    <row r="17" spans="1:11" x14ac:dyDescent="0.25">
      <c r="A17" s="10" t="s">
        <v>33</v>
      </c>
      <c r="B17" s="10" t="s">
        <v>19</v>
      </c>
      <c r="C17" s="10">
        <v>18.4986</v>
      </c>
      <c r="D17" s="9"/>
      <c r="E17" s="9"/>
      <c r="F17" s="8" t="s">
        <v>14</v>
      </c>
      <c r="G17" s="7"/>
      <c r="H17" s="7"/>
      <c r="J17" s="3" t="s">
        <v>32</v>
      </c>
    </row>
    <row r="18" spans="1:11" x14ac:dyDescent="0.25">
      <c r="A18" s="10" t="s">
        <v>31</v>
      </c>
      <c r="B18" s="10" t="s">
        <v>19</v>
      </c>
      <c r="C18" s="10">
        <v>20.6145</v>
      </c>
      <c r="D18" s="9"/>
      <c r="E18" s="9"/>
      <c r="F18" s="8" t="s">
        <v>17</v>
      </c>
      <c r="G18" s="7"/>
      <c r="H18" s="7"/>
      <c r="J18" s="3" t="s">
        <v>30</v>
      </c>
    </row>
    <row r="19" spans="1:11" x14ac:dyDescent="0.25">
      <c r="F19" s="6"/>
      <c r="J19" s="3" t="s">
        <v>29</v>
      </c>
    </row>
    <row r="21" spans="1:11" x14ac:dyDescent="0.25">
      <c r="A21" s="3" t="s">
        <v>28</v>
      </c>
      <c r="F21" s="4"/>
      <c r="G21" s="4" t="s">
        <v>21</v>
      </c>
      <c r="H21" s="4" t="s">
        <v>20</v>
      </c>
      <c r="J21" s="3" t="s">
        <v>27</v>
      </c>
      <c r="K21" s="3" t="s">
        <v>26</v>
      </c>
    </row>
    <row r="22" spans="1:11" x14ac:dyDescent="0.25">
      <c r="F22" s="4" t="s">
        <v>19</v>
      </c>
      <c r="G22" s="4"/>
      <c r="H22" s="4"/>
      <c r="J22" s="3" t="s">
        <v>25</v>
      </c>
      <c r="K22" s="3" t="s">
        <v>24</v>
      </c>
    </row>
    <row r="23" spans="1:11" x14ac:dyDescent="0.25">
      <c r="A23" s="5">
        <v>110</v>
      </c>
      <c r="F23" s="4" t="s">
        <v>18</v>
      </c>
      <c r="G23" s="4"/>
      <c r="H23" s="4"/>
    </row>
    <row r="24" spans="1:11" x14ac:dyDescent="0.25">
      <c r="A24" s="5">
        <v>-50</v>
      </c>
      <c r="F24" s="4" t="s">
        <v>15</v>
      </c>
      <c r="G24" s="4"/>
      <c r="H24" s="4"/>
    </row>
    <row r="25" spans="1:11" x14ac:dyDescent="0.25">
      <c r="A25" s="5">
        <v>30</v>
      </c>
    </row>
    <row r="26" spans="1:11" x14ac:dyDescent="0.25">
      <c r="A26" s="5" t="s">
        <v>23</v>
      </c>
      <c r="F26" s="4" t="s">
        <v>22</v>
      </c>
      <c r="G26" s="4" t="s">
        <v>21</v>
      </c>
      <c r="H26" s="4" t="s">
        <v>20</v>
      </c>
    </row>
    <row r="27" spans="1:11" x14ac:dyDescent="0.25">
      <c r="E27" s="4" t="s">
        <v>19</v>
      </c>
      <c r="F27" s="4" t="s">
        <v>17</v>
      </c>
      <c r="G27" s="4"/>
      <c r="H27" s="4"/>
    </row>
    <row r="28" spans="1:11" x14ac:dyDescent="0.25">
      <c r="E28" s="4" t="s">
        <v>19</v>
      </c>
      <c r="F28" s="4" t="s">
        <v>16</v>
      </c>
      <c r="G28" s="4"/>
      <c r="H28" s="4"/>
    </row>
    <row r="29" spans="1:11" x14ac:dyDescent="0.25">
      <c r="E29" s="4" t="s">
        <v>19</v>
      </c>
      <c r="F29" s="4" t="s">
        <v>14</v>
      </c>
      <c r="G29" s="4"/>
      <c r="H29" s="4"/>
    </row>
    <row r="30" spans="1:11" x14ac:dyDescent="0.25">
      <c r="E30" s="4" t="s">
        <v>18</v>
      </c>
      <c r="F30" s="4" t="s">
        <v>17</v>
      </c>
      <c r="G30" s="4"/>
      <c r="H30" s="4"/>
    </row>
    <row r="31" spans="1:11" x14ac:dyDescent="0.25">
      <c r="E31" s="4" t="s">
        <v>18</v>
      </c>
      <c r="F31" s="4" t="s">
        <v>16</v>
      </c>
      <c r="G31" s="4"/>
      <c r="H31" s="4"/>
    </row>
    <row r="32" spans="1:11" x14ac:dyDescent="0.25">
      <c r="E32" s="4" t="s">
        <v>18</v>
      </c>
      <c r="F32" s="4" t="s">
        <v>14</v>
      </c>
      <c r="G32" s="4"/>
      <c r="H32" s="4"/>
    </row>
    <row r="33" spans="5:8" x14ac:dyDescent="0.25">
      <c r="E33" s="4" t="s">
        <v>15</v>
      </c>
      <c r="F33" s="4" t="s">
        <v>17</v>
      </c>
      <c r="G33" s="4"/>
      <c r="H33" s="4"/>
    </row>
    <row r="34" spans="5:8" x14ac:dyDescent="0.25">
      <c r="E34" s="4" t="s">
        <v>15</v>
      </c>
      <c r="F34" s="4" t="s">
        <v>16</v>
      </c>
      <c r="G34" s="4"/>
      <c r="H34" s="4"/>
    </row>
    <row r="35" spans="5:8" x14ac:dyDescent="0.25">
      <c r="E35" s="4" t="s">
        <v>15</v>
      </c>
      <c r="F35" s="4" t="s">
        <v>14</v>
      </c>
      <c r="G35" s="4"/>
      <c r="H35" s="4"/>
    </row>
  </sheetData>
  <pageMargins left="0.78749999999999998" right="0.78749999999999998" top="0.78749999999999998" bottom="0.78749999999999998" header="9.8611111111111122E-2" footer="9.8611111111111122E-2"/>
  <pageSetup paperSize="9" fitToHeight="0" orientation="portrait" useFirstPageNumber="1" horizontalDpi="300" verticalDpi="300" r:id="rId1"/>
  <headerFooter alignWithMargins="0"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C582D4-5045-4B8A-B841-A8C71CEF3EA7}">
  <dimension ref="A1:F17"/>
  <sheetViews>
    <sheetView zoomScale="120" workbookViewId="0">
      <selection activeCell="A17" sqref="A17"/>
    </sheetView>
  </sheetViews>
  <sheetFormatPr defaultRowHeight="13.2" x14ac:dyDescent="0.25"/>
  <cols>
    <col min="1" max="1" width="3.33203125" style="16" customWidth="1"/>
    <col min="2" max="2" width="8.33203125" style="16" customWidth="1"/>
    <col min="3" max="4" width="13.6640625" style="16" customWidth="1"/>
    <col min="5" max="5" width="13.88671875" style="16" customWidth="1"/>
    <col min="6" max="6" width="12.88671875" style="16" customWidth="1"/>
    <col min="7" max="16384" width="8.88671875" style="16"/>
  </cols>
  <sheetData>
    <row r="1" spans="1:6" ht="32.25" customHeight="1" x14ac:dyDescent="0.25">
      <c r="A1" s="16" t="s">
        <v>92</v>
      </c>
      <c r="B1" s="16" t="s">
        <v>91</v>
      </c>
      <c r="C1" s="16" t="s">
        <v>90</v>
      </c>
      <c r="D1" s="16" t="s">
        <v>89</v>
      </c>
      <c r="E1" s="16" t="s">
        <v>88</v>
      </c>
      <c r="F1" s="16" t="s">
        <v>87</v>
      </c>
    </row>
    <row r="2" spans="1:6" x14ac:dyDescent="0.25">
      <c r="A2" s="16">
        <v>1</v>
      </c>
      <c r="B2" s="16" t="s">
        <v>86</v>
      </c>
      <c r="C2" s="18">
        <v>39002</v>
      </c>
      <c r="D2" s="16">
        <v>2</v>
      </c>
      <c r="E2" s="16">
        <v>2000.23</v>
      </c>
    </row>
    <row r="3" spans="1:6" x14ac:dyDescent="0.25">
      <c r="A3" s="16">
        <v>2</v>
      </c>
      <c r="B3" s="16" t="s">
        <v>85</v>
      </c>
      <c r="C3" s="18">
        <v>39000</v>
      </c>
      <c r="D3" s="16">
        <v>4</v>
      </c>
      <c r="E3" s="16">
        <v>3000.33</v>
      </c>
    </row>
    <row r="4" spans="1:6" x14ac:dyDescent="0.25">
      <c r="A4" s="16">
        <v>3</v>
      </c>
      <c r="B4" s="16" t="s">
        <v>84</v>
      </c>
      <c r="C4" s="18">
        <v>39029</v>
      </c>
      <c r="D4" s="16">
        <v>6</v>
      </c>
      <c r="E4" s="16">
        <v>1500.45</v>
      </c>
    </row>
    <row r="5" spans="1:6" x14ac:dyDescent="0.25">
      <c r="A5" s="16">
        <v>4</v>
      </c>
      <c r="B5" s="16" t="s">
        <v>83</v>
      </c>
      <c r="C5" s="18">
        <v>39054</v>
      </c>
      <c r="D5" s="16">
        <v>2</v>
      </c>
      <c r="E5" s="16">
        <v>2300.7600000000002</v>
      </c>
    </row>
    <row r="6" spans="1:6" x14ac:dyDescent="0.25">
      <c r="A6" s="16">
        <v>5</v>
      </c>
      <c r="B6" s="16" t="s">
        <v>82</v>
      </c>
      <c r="C6" s="18">
        <v>39036</v>
      </c>
      <c r="D6" s="16">
        <v>7</v>
      </c>
      <c r="E6" s="16">
        <v>4000</v>
      </c>
    </row>
    <row r="7" spans="1:6" x14ac:dyDescent="0.25">
      <c r="A7" s="16">
        <v>6</v>
      </c>
      <c r="B7" s="16" t="s">
        <v>81</v>
      </c>
      <c r="C7" s="18">
        <v>39010</v>
      </c>
      <c r="D7" s="16">
        <v>10</v>
      </c>
      <c r="E7" s="16">
        <v>8000.21</v>
      </c>
    </row>
    <row r="8" spans="1:6" x14ac:dyDescent="0.25">
      <c r="A8" s="16">
        <v>7</v>
      </c>
      <c r="B8" s="16" t="s">
        <v>80</v>
      </c>
      <c r="C8" s="18">
        <v>38991</v>
      </c>
      <c r="D8" s="16">
        <v>9</v>
      </c>
      <c r="E8" s="16">
        <v>4300.78</v>
      </c>
    </row>
    <row r="9" spans="1:6" x14ac:dyDescent="0.25">
      <c r="C9" s="17"/>
    </row>
    <row r="12" spans="1:6" x14ac:dyDescent="0.25">
      <c r="A12" s="16" t="s">
        <v>123</v>
      </c>
    </row>
    <row r="13" spans="1:6" x14ac:dyDescent="0.25">
      <c r="A13" s="16" t="s">
        <v>124</v>
      </c>
    </row>
    <row r="14" spans="1:6" x14ac:dyDescent="0.25">
      <c r="A14" s="16" t="s">
        <v>79</v>
      </c>
    </row>
    <row r="15" spans="1:6" x14ac:dyDescent="0.25">
      <c r="A15" s="16" t="s">
        <v>78</v>
      </c>
    </row>
    <row r="16" spans="1:6" x14ac:dyDescent="0.25">
      <c r="A16" s="16" t="s">
        <v>77</v>
      </c>
    </row>
    <row r="17" spans="1:1" x14ac:dyDescent="0.25">
      <c r="A17" s="16" t="s">
        <v>76</v>
      </c>
    </row>
  </sheetData>
  <pageMargins left="0.75" right="0.75" top="1" bottom="1" header="0" footer="0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C16DFD-028F-4E0D-A51D-B750E8CF6548}">
  <dimension ref="A1:H15"/>
  <sheetViews>
    <sheetView zoomScale="120" zoomScaleNormal="120" workbookViewId="0">
      <selection activeCell="F27" sqref="F27"/>
    </sheetView>
  </sheetViews>
  <sheetFormatPr defaultColWidth="11.6640625" defaultRowHeight="13.2" x14ac:dyDescent="0.25"/>
  <sheetData>
    <row r="1" spans="1:8" x14ac:dyDescent="0.25">
      <c r="A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5">
      <c r="A2" s="1">
        <v>45659</v>
      </c>
      <c r="C2" s="2">
        <v>0.33333333333333331</v>
      </c>
      <c r="D2" s="2">
        <v>0.5</v>
      </c>
      <c r="E2" s="2">
        <v>0.54166666666666663</v>
      </c>
      <c r="F2" s="2">
        <f>E2-D2</f>
        <v>4.166666666666663E-2</v>
      </c>
      <c r="G2" s="2">
        <v>0.75</v>
      </c>
    </row>
    <row r="3" spans="1:8" x14ac:dyDescent="0.25">
      <c r="A3" s="1">
        <v>45660</v>
      </c>
      <c r="C3" s="2">
        <v>0.41666666666666669</v>
      </c>
      <c r="D3" s="2">
        <v>0.58333333333333337</v>
      </c>
      <c r="E3" s="2">
        <v>0.60416666666666663</v>
      </c>
      <c r="F3" s="2">
        <f>E3-D3</f>
        <v>2.0833333333333259E-2</v>
      </c>
      <c r="G3" s="2">
        <v>0.79166666666666663</v>
      </c>
    </row>
    <row r="4" spans="1:8" x14ac:dyDescent="0.25">
      <c r="A4" s="1">
        <v>45661</v>
      </c>
      <c r="C4" s="2">
        <v>0.375</v>
      </c>
      <c r="D4" s="2">
        <v>0.5</v>
      </c>
      <c r="E4" s="2">
        <v>0.54166666666666663</v>
      </c>
      <c r="F4" s="2">
        <f>E4-D4</f>
        <v>4.166666666666663E-2</v>
      </c>
      <c r="G4" s="2">
        <v>0.77083333333333337</v>
      </c>
    </row>
    <row r="5" spans="1:8" x14ac:dyDescent="0.25">
      <c r="A5" s="1">
        <v>45662</v>
      </c>
      <c r="C5" s="2">
        <v>0.3125</v>
      </c>
      <c r="D5" s="2">
        <v>0.47916666666666669</v>
      </c>
      <c r="E5" s="2">
        <v>0.5</v>
      </c>
      <c r="F5" s="2">
        <f>E5-D5</f>
        <v>2.0833333333333315E-2</v>
      </c>
      <c r="G5" s="2">
        <v>0.77083333333333337</v>
      </c>
    </row>
    <row r="6" spans="1:8" x14ac:dyDescent="0.25">
      <c r="A6" s="1">
        <v>45663</v>
      </c>
      <c r="C6" s="2">
        <v>0.39583333333333331</v>
      </c>
      <c r="D6" s="2">
        <v>0.58333333333333337</v>
      </c>
      <c r="E6" s="2">
        <v>0.64583333333333337</v>
      </c>
      <c r="F6" s="2">
        <f>E6-D6</f>
        <v>6.25E-2</v>
      </c>
      <c r="G6" s="2">
        <v>0.70833333333333337</v>
      </c>
    </row>
    <row r="7" spans="1:8" x14ac:dyDescent="0.25">
      <c r="A7" s="1">
        <v>45664</v>
      </c>
      <c r="C7" s="2">
        <v>0.33333333333333331</v>
      </c>
      <c r="D7" s="2">
        <v>0</v>
      </c>
      <c r="E7" s="2">
        <v>0</v>
      </c>
      <c r="F7" s="2">
        <f>E7-D7</f>
        <v>0</v>
      </c>
      <c r="G7" s="2">
        <v>0.70833333333333326</v>
      </c>
    </row>
    <row r="8" spans="1:8" x14ac:dyDescent="0.25">
      <c r="A8" s="1"/>
    </row>
    <row r="9" spans="1:8" x14ac:dyDescent="0.25">
      <c r="A9" t="s">
        <v>7</v>
      </c>
    </row>
    <row r="10" spans="1:8" x14ac:dyDescent="0.25">
      <c r="C10" t="s">
        <v>8</v>
      </c>
    </row>
    <row r="11" spans="1:8" x14ac:dyDescent="0.25">
      <c r="C11" t="s">
        <v>9</v>
      </c>
    </row>
    <row r="12" spans="1:8" x14ac:dyDescent="0.25">
      <c r="C12" t="s">
        <v>10</v>
      </c>
    </row>
    <row r="13" spans="1:8" x14ac:dyDescent="0.25">
      <c r="C13" t="s">
        <v>11</v>
      </c>
    </row>
    <row r="14" spans="1:8" x14ac:dyDescent="0.25">
      <c r="C14" t="s">
        <v>12</v>
      </c>
    </row>
    <row r="15" spans="1:8" x14ac:dyDescent="0.25">
      <c r="C15" t="s">
        <v>13</v>
      </c>
    </row>
  </sheetData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Roman,Harilik"&amp;12&amp;A</oddHeader>
    <oddFooter>&amp;C&amp;"Times New Roman,Harilik"&amp;12Lehekülg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78D102-88D4-40F2-8003-092A859B2331}">
  <dimension ref="A1:J38"/>
  <sheetViews>
    <sheetView zoomScale="110" zoomScaleNormal="100" workbookViewId="0">
      <selection activeCell="C14" sqref="C14"/>
    </sheetView>
  </sheetViews>
  <sheetFormatPr defaultRowHeight="13.2" x14ac:dyDescent="0.25"/>
  <cols>
    <col min="1" max="1" width="10.5546875" style="16" bestFit="1" customWidth="1"/>
    <col min="2" max="2" width="18.6640625" style="16" customWidth="1"/>
    <col min="3" max="3" width="16" style="16" customWidth="1"/>
    <col min="4" max="4" width="23.33203125" style="16" customWidth="1"/>
    <col min="5" max="5" width="15.6640625" style="16" customWidth="1"/>
    <col min="6" max="6" width="13" style="16" customWidth="1"/>
    <col min="7" max="7" width="12.5546875" style="16" customWidth="1"/>
    <col min="8" max="8" width="18.33203125" style="16" customWidth="1"/>
    <col min="9" max="9" width="11.5546875" style="16" customWidth="1"/>
    <col min="10" max="10" width="11.33203125" style="16" customWidth="1"/>
    <col min="11" max="16384" width="8.88671875" style="16"/>
  </cols>
  <sheetData>
    <row r="1" spans="1:10" x14ac:dyDescent="0.25">
      <c r="A1" s="30" t="s">
        <v>122</v>
      </c>
      <c r="B1" s="36">
        <v>0.08</v>
      </c>
    </row>
    <row r="2" spans="1:10" x14ac:dyDescent="0.25">
      <c r="A2" s="30" t="s">
        <v>121</v>
      </c>
      <c r="B2" s="35">
        <v>45858</v>
      </c>
    </row>
    <row r="3" spans="1:10" x14ac:dyDescent="0.25">
      <c r="A3" s="30" t="s">
        <v>120</v>
      </c>
      <c r="B3" s="30">
        <v>500</v>
      </c>
    </row>
    <row r="5" spans="1:10" ht="33.75" customHeight="1" x14ac:dyDescent="0.25">
      <c r="A5" s="34" t="s">
        <v>92</v>
      </c>
      <c r="B5" s="33" t="s">
        <v>119</v>
      </c>
      <c r="C5" s="33" t="s">
        <v>118</v>
      </c>
      <c r="D5" s="33" t="s">
        <v>117</v>
      </c>
      <c r="E5" s="33" t="s">
        <v>62</v>
      </c>
      <c r="F5" s="33" t="s">
        <v>116</v>
      </c>
      <c r="G5" s="33" t="s">
        <v>115</v>
      </c>
      <c r="H5" s="33" t="s">
        <v>114</v>
      </c>
      <c r="I5" s="33" t="s">
        <v>113</v>
      </c>
      <c r="J5" s="32" t="s">
        <v>112</v>
      </c>
    </row>
    <row r="6" spans="1:10" x14ac:dyDescent="0.25">
      <c r="A6" s="30">
        <v>1</v>
      </c>
      <c r="B6" s="30" t="s">
        <v>111</v>
      </c>
      <c r="C6" s="30">
        <v>100</v>
      </c>
      <c r="D6" s="29">
        <v>45876</v>
      </c>
      <c r="E6" s="28">
        <v>10</v>
      </c>
      <c r="F6" s="25"/>
      <c r="G6" s="31"/>
      <c r="H6" s="26"/>
      <c r="I6" s="26"/>
      <c r="J6" s="25"/>
    </row>
    <row r="7" spans="1:10" x14ac:dyDescent="0.25">
      <c r="A7" s="30">
        <v>2</v>
      </c>
      <c r="B7" s="30" t="s">
        <v>110</v>
      </c>
      <c r="C7" s="30">
        <v>150</v>
      </c>
      <c r="D7" s="29">
        <v>45863</v>
      </c>
      <c r="E7" s="28">
        <v>15</v>
      </c>
      <c r="F7" s="25"/>
      <c r="G7" s="31">
        <v>15</v>
      </c>
      <c r="H7" s="26"/>
      <c r="I7" s="26"/>
      <c r="J7" s="25"/>
    </row>
    <row r="8" spans="1:10" x14ac:dyDescent="0.25">
      <c r="A8" s="30">
        <v>3</v>
      </c>
      <c r="B8" s="30" t="s">
        <v>109</v>
      </c>
      <c r="C8" s="30">
        <v>1</v>
      </c>
      <c r="D8" s="29">
        <v>45852</v>
      </c>
      <c r="E8" s="28">
        <v>2000</v>
      </c>
      <c r="F8" s="25"/>
      <c r="G8" s="31"/>
      <c r="H8" s="26"/>
      <c r="I8" s="26"/>
      <c r="J8" s="25"/>
    </row>
    <row r="9" spans="1:10" x14ac:dyDescent="0.25">
      <c r="A9" s="30">
        <v>4</v>
      </c>
      <c r="B9" s="30" t="s">
        <v>108</v>
      </c>
      <c r="C9" s="30">
        <v>125</v>
      </c>
      <c r="D9" s="29">
        <v>45820</v>
      </c>
      <c r="E9" s="28">
        <v>150</v>
      </c>
      <c r="F9" s="25"/>
      <c r="G9" s="31">
        <v>150</v>
      </c>
      <c r="H9" s="26"/>
      <c r="I9" s="26"/>
      <c r="J9" s="25"/>
    </row>
    <row r="10" spans="1:10" x14ac:dyDescent="0.25">
      <c r="A10" s="30">
        <v>5</v>
      </c>
      <c r="B10" s="30" t="s">
        <v>107</v>
      </c>
      <c r="C10" s="30">
        <v>125</v>
      </c>
      <c r="D10" s="29">
        <v>45877</v>
      </c>
      <c r="E10" s="28">
        <v>15</v>
      </c>
      <c r="F10" s="25"/>
      <c r="G10" s="31">
        <v>15</v>
      </c>
      <c r="H10" s="26"/>
      <c r="I10" s="26"/>
      <c r="J10" s="25"/>
    </row>
    <row r="11" spans="1:10" x14ac:dyDescent="0.25">
      <c r="A11" s="30">
        <v>6</v>
      </c>
      <c r="B11" s="30" t="s">
        <v>106</v>
      </c>
      <c r="C11" s="30">
        <v>3</v>
      </c>
      <c r="D11" s="29">
        <v>45789</v>
      </c>
      <c r="E11" s="28">
        <v>3072.82</v>
      </c>
      <c r="F11" s="25"/>
      <c r="G11" s="27">
        <v>3072.82</v>
      </c>
      <c r="H11" s="26"/>
      <c r="I11" s="26"/>
      <c r="J11" s="25"/>
    </row>
    <row r="12" spans="1:10" x14ac:dyDescent="0.25">
      <c r="D12" s="19"/>
      <c r="E12" s="24" t="s">
        <v>105</v>
      </c>
      <c r="F12" s="24"/>
      <c r="G12" s="24"/>
    </row>
    <row r="13" spans="1:10" x14ac:dyDescent="0.25">
      <c r="D13" s="19"/>
    </row>
    <row r="14" spans="1:10" ht="12.75" customHeight="1" x14ac:dyDescent="0.25">
      <c r="C14" s="23" t="s">
        <v>104</v>
      </c>
    </row>
    <row r="15" spans="1:10" x14ac:dyDescent="0.25">
      <c r="C15" s="21" t="s">
        <v>103</v>
      </c>
    </row>
    <row r="16" spans="1:10" x14ac:dyDescent="0.25">
      <c r="C16" s="21" t="s">
        <v>102</v>
      </c>
    </row>
    <row r="17" spans="3:8" x14ac:dyDescent="0.25">
      <c r="C17" s="21" t="s">
        <v>101</v>
      </c>
    </row>
    <row r="18" spans="3:8" x14ac:dyDescent="0.25">
      <c r="C18" s="21" t="s">
        <v>100</v>
      </c>
    </row>
    <row r="19" spans="3:8" x14ac:dyDescent="0.25">
      <c r="C19" s="21" t="s">
        <v>99</v>
      </c>
    </row>
    <row r="20" spans="3:8" x14ac:dyDescent="0.25">
      <c r="C20" s="21" t="s">
        <v>98</v>
      </c>
    </row>
    <row r="21" spans="3:8" x14ac:dyDescent="0.25">
      <c r="C21" s="22" t="s">
        <v>97</v>
      </c>
    </row>
    <row r="22" spans="3:8" x14ac:dyDescent="0.25">
      <c r="C22" s="22" t="s">
        <v>96</v>
      </c>
    </row>
    <row r="23" spans="3:8" x14ac:dyDescent="0.25">
      <c r="C23" s="21" t="s">
        <v>95</v>
      </c>
      <c r="H23" s="20"/>
    </row>
    <row r="25" spans="3:8" x14ac:dyDescent="0.25">
      <c r="C25" s="37" t="s">
        <v>94</v>
      </c>
    </row>
    <row r="26" spans="3:8" hidden="1" x14ac:dyDescent="0.25">
      <c r="C26" s="37"/>
      <c r="E26" s="16" t="e">
        <f ca="1">AVERAGE(OFFSET(H5,1,0,COUNT(G6:G23),1))</f>
        <v>#DIV/0!</v>
      </c>
    </row>
    <row r="27" spans="3:8" hidden="1" x14ac:dyDescent="0.25">
      <c r="C27" s="37"/>
      <c r="E27" s="16" t="e">
        <f ca="1">AVERAGE(piirkond)</f>
        <v>#DIV/0!</v>
      </c>
    </row>
    <row r="28" spans="3:8" hidden="1" x14ac:dyDescent="0.25">
      <c r="C28" s="37"/>
      <c r="E28" s="16">
        <f ca="1">COUNTA(kirjeldus)</f>
        <v>6</v>
      </c>
    </row>
    <row r="29" spans="3:8" x14ac:dyDescent="0.25">
      <c r="C29" s="37" t="s">
        <v>125</v>
      </c>
    </row>
    <row r="32" spans="3:8" x14ac:dyDescent="0.25">
      <c r="D32" s="19"/>
    </row>
    <row r="33" spans="4:7" x14ac:dyDescent="0.25">
      <c r="D33" s="19"/>
    </row>
    <row r="34" spans="4:7" x14ac:dyDescent="0.25">
      <c r="D34" s="19"/>
    </row>
    <row r="35" spans="4:7" x14ac:dyDescent="0.25">
      <c r="D35" s="19"/>
    </row>
    <row r="36" spans="4:7" hidden="1" x14ac:dyDescent="0.25">
      <c r="D36" s="16" t="str">
        <f>D5</f>
        <v>Arvekuupäev</v>
      </c>
    </row>
    <row r="37" spans="4:7" hidden="1" x14ac:dyDescent="0.25">
      <c r="D37" s="16" t="s">
        <v>93</v>
      </c>
      <c r="G37" s="16">
        <f>DSUM(A5:J11,G5,D36:D38)</f>
        <v>3252.82</v>
      </c>
    </row>
    <row r="38" spans="4:7" hidden="1" x14ac:dyDescent="0.25"/>
  </sheetData>
  <conditionalFormatting sqref="J6:J11">
    <cfRule type="cellIs" dxfId="0" priority="1" stopIfTrue="1" operator="greaterThan">
      <formula>0</formula>
    </cfRule>
  </conditionalFormatting>
  <pageMargins left="0.35433070866141736" right="0.35433070866141736" top="0.98425196850393704" bottom="0.98425196850393704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3E355-9BCE-4DEA-A9E5-096F03650865}">
  <sheetPr>
    <pageSetUpPr fitToPage="1"/>
  </sheetPr>
  <dimension ref="A1:L27"/>
  <sheetViews>
    <sheetView workbookViewId="0">
      <selection activeCell="B3" sqref="B3:B4"/>
    </sheetView>
  </sheetViews>
  <sheetFormatPr defaultColWidth="25.109375" defaultRowHeight="17.399999999999999" x14ac:dyDescent="0.3"/>
  <cols>
    <col min="1" max="1" width="15.5546875" style="43" bestFit="1" customWidth="1"/>
    <col min="2" max="2" width="12.33203125" style="43" bestFit="1" customWidth="1"/>
    <col min="3" max="3" width="11.109375" style="43" bestFit="1" customWidth="1"/>
    <col min="4" max="4" width="8.6640625" style="43" customWidth="1"/>
    <col min="5" max="5" width="12.5546875" style="43" bestFit="1" customWidth="1"/>
    <col min="6" max="6" width="7.44140625" style="43" bestFit="1" customWidth="1"/>
    <col min="7" max="7" width="12" style="43" bestFit="1" customWidth="1"/>
    <col min="8" max="8" width="14.5546875" style="43" bestFit="1" customWidth="1"/>
    <col min="9" max="9" width="15" style="43" customWidth="1"/>
    <col min="10" max="10" width="12.88671875" style="43" bestFit="1" customWidth="1"/>
    <col min="11" max="11" width="13" style="43" customWidth="1"/>
    <col min="12" max="16384" width="25.109375" style="43"/>
  </cols>
  <sheetData>
    <row r="1" spans="1:12" s="46" customFormat="1" x14ac:dyDescent="0.3">
      <c r="A1" s="43" t="s">
        <v>163</v>
      </c>
      <c r="B1" s="43">
        <v>0.22</v>
      </c>
      <c r="C1" s="43"/>
      <c r="D1" s="43"/>
      <c r="E1" s="43"/>
      <c r="F1" s="43"/>
      <c r="G1" s="43"/>
      <c r="H1" s="43"/>
      <c r="I1" s="43"/>
      <c r="J1" s="43"/>
      <c r="K1" s="43"/>
    </row>
    <row r="2" spans="1:12" s="46" customFormat="1" x14ac:dyDescent="0.3">
      <c r="A2" s="43" t="s">
        <v>173</v>
      </c>
      <c r="B2" s="43">
        <v>650</v>
      </c>
      <c r="C2" s="43"/>
      <c r="D2" s="43"/>
      <c r="E2" s="43"/>
      <c r="F2" s="43"/>
      <c r="G2" s="43"/>
      <c r="H2" s="43"/>
      <c r="I2" s="43"/>
      <c r="J2" s="43"/>
      <c r="K2" s="43"/>
      <c r="L2" s="45"/>
    </row>
    <row r="3" spans="1:12" s="46" customFormat="1" x14ac:dyDescent="0.3">
      <c r="A3" s="43" t="s">
        <v>172</v>
      </c>
      <c r="B3" s="43">
        <v>2.8000000000000001E-2</v>
      </c>
      <c r="C3" s="43"/>
      <c r="D3" s="43"/>
      <c r="E3" s="43"/>
      <c r="F3" s="43"/>
      <c r="G3" s="43"/>
      <c r="H3" s="43"/>
      <c r="I3" s="43"/>
      <c r="J3" s="43"/>
      <c r="K3" s="43"/>
      <c r="L3" s="45"/>
    </row>
    <row r="4" spans="1:12" s="46" customFormat="1" x14ac:dyDescent="0.3">
      <c r="A4" s="43" t="s">
        <v>171</v>
      </c>
      <c r="B4" s="43">
        <v>0.02</v>
      </c>
      <c r="C4" s="43"/>
      <c r="D4" s="43"/>
      <c r="E4" s="43"/>
      <c r="F4" s="43"/>
      <c r="G4" s="43"/>
      <c r="H4" s="43"/>
      <c r="I4" s="43"/>
      <c r="J4" s="43"/>
      <c r="K4" s="43"/>
      <c r="L4" s="45"/>
    </row>
    <row r="5" spans="1:12" s="44" customFormat="1" x14ac:dyDescent="0.3">
      <c r="A5" s="43"/>
      <c r="B5" s="43"/>
      <c r="C5" s="43"/>
      <c r="D5" s="43"/>
      <c r="E5" s="43"/>
      <c r="F5" s="43"/>
      <c r="G5" s="43"/>
      <c r="H5" s="43"/>
      <c r="I5" s="43"/>
      <c r="J5" s="43"/>
      <c r="K5" s="43"/>
      <c r="L5" s="45"/>
    </row>
    <row r="6" spans="1:12" ht="39.75" customHeight="1" x14ac:dyDescent="0.3">
      <c r="A6" s="43" t="s">
        <v>170</v>
      </c>
      <c r="B6" s="43" t="s">
        <v>169</v>
      </c>
      <c r="C6" s="43" t="s">
        <v>168</v>
      </c>
      <c r="D6" s="43" t="s">
        <v>167</v>
      </c>
      <c r="E6" s="43" t="s">
        <v>166</v>
      </c>
      <c r="F6" s="43" t="s">
        <v>165</v>
      </c>
      <c r="G6" s="43" t="s">
        <v>164</v>
      </c>
      <c r="H6" s="43" t="s">
        <v>163</v>
      </c>
      <c r="I6" s="43" t="s">
        <v>162</v>
      </c>
      <c r="J6" s="43" t="s">
        <v>161</v>
      </c>
      <c r="K6" s="43" t="s">
        <v>160</v>
      </c>
    </row>
    <row r="7" spans="1:12" x14ac:dyDescent="0.3">
      <c r="A7" s="43" t="s">
        <v>159</v>
      </c>
      <c r="B7" s="43" t="s">
        <v>158</v>
      </c>
      <c r="C7" s="43" t="s">
        <v>142</v>
      </c>
      <c r="D7" s="43">
        <v>3456</v>
      </c>
      <c r="E7" s="43">
        <v>0.1</v>
      </c>
      <c r="F7" s="43">
        <v>120</v>
      </c>
      <c r="J7" s="43" t="s">
        <v>141</v>
      </c>
    </row>
    <row r="8" spans="1:12" x14ac:dyDescent="0.3">
      <c r="A8" s="43" t="s">
        <v>157</v>
      </c>
      <c r="B8" s="43" t="s">
        <v>156</v>
      </c>
      <c r="C8" s="43" t="s">
        <v>145</v>
      </c>
      <c r="D8" s="43">
        <v>5432</v>
      </c>
      <c r="E8" s="43">
        <v>0.15</v>
      </c>
    </row>
    <row r="9" spans="1:12" x14ac:dyDescent="0.3">
      <c r="A9" s="43" t="s">
        <v>155</v>
      </c>
      <c r="B9" s="43" t="s">
        <v>154</v>
      </c>
      <c r="C9" s="43" t="s">
        <v>142</v>
      </c>
      <c r="D9" s="43">
        <v>1234</v>
      </c>
      <c r="E9" s="43">
        <v>0.12</v>
      </c>
      <c r="F9" s="43">
        <v>3000</v>
      </c>
    </row>
    <row r="10" spans="1:12" x14ac:dyDescent="0.3">
      <c r="A10" s="43" t="s">
        <v>153</v>
      </c>
      <c r="B10" s="43" t="s">
        <v>152</v>
      </c>
      <c r="C10" s="43" t="s">
        <v>145</v>
      </c>
      <c r="D10" s="43">
        <v>456</v>
      </c>
      <c r="E10" s="43">
        <v>0.2</v>
      </c>
      <c r="J10" s="43" t="s">
        <v>141</v>
      </c>
    </row>
    <row r="11" spans="1:12" x14ac:dyDescent="0.3">
      <c r="A11" s="43" t="s">
        <v>149</v>
      </c>
      <c r="B11" s="43" t="s">
        <v>146</v>
      </c>
      <c r="C11" s="43" t="s">
        <v>142</v>
      </c>
      <c r="D11" s="43">
        <v>10</v>
      </c>
      <c r="E11" s="43">
        <v>0.3</v>
      </c>
    </row>
    <row r="12" spans="1:12" x14ac:dyDescent="0.3">
      <c r="A12" s="43" t="s">
        <v>151</v>
      </c>
      <c r="B12" s="43" t="s">
        <v>150</v>
      </c>
      <c r="C12" s="43" t="s">
        <v>145</v>
      </c>
      <c r="D12" s="43">
        <v>9876</v>
      </c>
      <c r="E12" s="43">
        <v>0.1</v>
      </c>
      <c r="F12" s="43">
        <v>2500</v>
      </c>
    </row>
    <row r="13" spans="1:12" x14ac:dyDescent="0.3">
      <c r="A13" s="43" t="s">
        <v>149</v>
      </c>
      <c r="B13" s="43" t="s">
        <v>148</v>
      </c>
      <c r="C13" s="43" t="s">
        <v>142</v>
      </c>
      <c r="D13" s="43">
        <v>7654</v>
      </c>
      <c r="E13" s="43">
        <v>0.2</v>
      </c>
      <c r="J13" s="43" t="s">
        <v>141</v>
      </c>
    </row>
    <row r="14" spans="1:12" x14ac:dyDescent="0.3">
      <c r="A14" s="43" t="s">
        <v>147</v>
      </c>
      <c r="B14" s="43" t="s">
        <v>146</v>
      </c>
      <c r="C14" s="43" t="s">
        <v>145</v>
      </c>
      <c r="D14" s="43">
        <v>908</v>
      </c>
      <c r="E14" s="43">
        <v>0.13</v>
      </c>
      <c r="F14" s="43">
        <v>45</v>
      </c>
    </row>
    <row r="15" spans="1:12" x14ac:dyDescent="0.3">
      <c r="A15" s="43" t="s">
        <v>144</v>
      </c>
      <c r="B15" s="43" t="s">
        <v>143</v>
      </c>
      <c r="C15" s="43" t="s">
        <v>142</v>
      </c>
      <c r="D15" s="43">
        <v>7890</v>
      </c>
      <c r="E15" s="43">
        <v>0.17</v>
      </c>
      <c r="J15" s="43" t="s">
        <v>141</v>
      </c>
    </row>
    <row r="17" s="43" customFormat="1" ht="17.25" customHeight="1" x14ac:dyDescent="0.3"/>
    <row r="27" s="43" customFormat="1" ht="17.25" customHeight="1" x14ac:dyDescent="0.3"/>
  </sheetData>
  <printOptions horizontalCentered="1" verticalCentered="1"/>
  <pageMargins left="0.74803149606299213" right="0.74803149606299213" top="0.75" bottom="0.46" header="0.51181102362204722" footer="0.26"/>
  <pageSetup paperSize="9" scale="87" fitToWidth="2" orientation="landscape" r:id="rId1"/>
  <headerFooter alignWithMargins="0">
    <oddHeader>&amp;LTänane kuupäev&amp;RLk &amp;P/&amp;N</oddHeader>
    <oddFooter>&amp;LOma nimi&amp;RGrupi nimi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Summad</vt:lpstr>
      <vt:lpstr>k_Vormingud</vt:lpstr>
      <vt:lpstr>N1</vt:lpstr>
      <vt:lpstr>Vorm</vt:lpstr>
      <vt:lpstr>Töötaja andmed</vt:lpstr>
      <vt:lpstr>Toodete andmed</vt:lpstr>
      <vt:lpstr>Palk_Andmed</vt:lpstr>
      <vt:lpstr>'Töötaja andmed'!EmployeeName</vt:lpstr>
      <vt:lpstr>'Töötaja andmed'!Excel_BuiltIn_Print_Area_1</vt:lpstr>
      <vt:lpstr>'Töötaja andmed'!Overtime</vt:lpstr>
      <vt:lpstr>'Töötaja andmed'!StartDay</vt:lpstr>
      <vt:lpstr>'Töötaja andmed'!TimeData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</dc:creator>
  <cp:lastModifiedBy>Kalle Kivi</cp:lastModifiedBy>
  <dcterms:created xsi:type="dcterms:W3CDTF">2025-11-20T19:06:55Z</dcterms:created>
  <dcterms:modified xsi:type="dcterms:W3CDTF">2026-01-15T18:33:54Z</dcterms:modified>
</cp:coreProperties>
</file>