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13_ncr:1_{D48BBA56-A72D-4C38-B7FF-0497279103D2}" xr6:coauthVersionLast="47" xr6:coauthVersionMax="47" xr10:uidLastSave="{00000000-0000-0000-0000-000000000000}"/>
  <bookViews>
    <workbookView xWindow="-108" yWindow="-108" windowWidth="23256" windowHeight="12456" tabRatio="760" xr2:uid="{00000000-000D-0000-FFFF-FFFF00000000}"/>
  </bookViews>
  <sheets>
    <sheet name="Aasta_Palk" sheetId="24" r:id="rId1"/>
    <sheet name="Vormingud" sheetId="21" r:id="rId2"/>
    <sheet name="Vorm" sheetId="22" r:id="rId3"/>
    <sheet name="Andmed" sheetId="23" r:id="rId4"/>
    <sheet name="Töötaja Jaan" sheetId="25" r:id="rId5"/>
    <sheet name="Source Data" sheetId="26" r:id="rId6"/>
    <sheet name="DATABASE" sheetId="2" r:id="rId7"/>
    <sheet name="TRIM" sheetId="9" r:id="rId8"/>
    <sheet name="Aruanne" sheetId="3" r:id="rId9"/>
    <sheet name="Halb1" sheetId="13" r:id="rId10"/>
    <sheet name="Halb2" sheetId="14" r:id="rId11"/>
  </sheets>
  <externalReferences>
    <externalReference r:id="rId12"/>
  </externalReferences>
  <definedNames>
    <definedName name="_xlnm._FilterDatabase" localSheetId="6" hidden="1">DATABASE!$A$1:$G$23</definedName>
    <definedName name="_xlnm._FilterDatabase" localSheetId="7" hidden="1">TRIM!$A$1:$A$86</definedName>
    <definedName name="elukohad" hidden="1">'[1]abi '!$C$7:$C$24</definedName>
    <definedName name="EmployeeName">'Töötaja Jaan'!$D$3</definedName>
    <definedName name="Excel_BuiltIn_Print_Area_1">'Töötaja Jaan'!$B$2:$J$18</definedName>
    <definedName name="kirjeldus">OFFSET(Andmed!$B$5,1,0,COUNTA(Andmed!$B$6:$B$26),1)</definedName>
    <definedName name="Linnad" hidden="1">'[1]abi '!$E$7:$E$12</definedName>
    <definedName name="Overtime">'Töötaja Jaan'!$C$21</definedName>
    <definedName name="piirkond">OFFSET(Andmed!$H$5,1,0,COUNT(Andmed!$G$6:$G$23),1)</definedName>
    <definedName name="StartDay">'Töötaja Jaan'!$D$5</definedName>
    <definedName name="TimeData">'Töötaja Jaan'!$D$8:$H$13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6" i="24" l="1"/>
  <c r="A7" i="24"/>
  <c r="A8" i="24"/>
  <c r="A9" i="24"/>
  <c r="A10" i="24"/>
  <c r="A11" i="24"/>
  <c r="A12" i="24" s="1"/>
  <c r="A13" i="24" s="1"/>
  <c r="A14" i="24" s="1"/>
  <c r="A15" i="24" s="1"/>
  <c r="A16" i="24" s="1"/>
  <c r="A17" i="24" s="1"/>
  <c r="A18" i="24" s="1"/>
  <c r="A19" i="24" s="1"/>
  <c r="A20" i="24" s="1"/>
  <c r="A21" i="24" s="1"/>
  <c r="A22" i="24" s="1"/>
  <c r="A23" i="24" s="1"/>
  <c r="A24" i="24" s="1"/>
  <c r="A25" i="24" s="1"/>
  <c r="A26" i="24" s="1"/>
  <c r="A27" i="24" s="1"/>
  <c r="A28" i="24" s="1"/>
  <c r="A29" i="24" s="1"/>
  <c r="A30" i="24" s="1"/>
  <c r="E26" i="23" l="1"/>
  <c r="E27" i="23"/>
  <c r="E28" i="23"/>
  <c r="D36" i="23"/>
  <c r="G37" i="23"/>
  <c r="G2" i="3"/>
  <c r="J2" i="3"/>
  <c r="K2" i="3" s="1"/>
  <c r="G3" i="3"/>
  <c r="J3" i="3"/>
  <c r="K3" i="3" s="1"/>
  <c r="G4" i="3"/>
  <c r="J4" i="3"/>
  <c r="K4" i="3" s="1"/>
  <c r="G5" i="3"/>
  <c r="J5" i="3"/>
  <c r="K5" i="3" s="1"/>
  <c r="G6" i="3"/>
  <c r="J6" i="3"/>
  <c r="K6" i="3" s="1"/>
  <c r="G7" i="3"/>
  <c r="J7" i="3"/>
  <c r="K7" i="3" s="1"/>
  <c r="G8" i="3"/>
  <c r="J8" i="3"/>
  <c r="K8" i="3" s="1"/>
  <c r="G9" i="3"/>
  <c r="J9" i="3"/>
  <c r="K9" i="3" s="1"/>
  <c r="G10" i="3"/>
  <c r="J10" i="3"/>
  <c r="K10" i="3" s="1"/>
  <c r="G11" i="3"/>
  <c r="J11" i="3"/>
  <c r="K11" i="3" s="1"/>
  <c r="G12" i="3"/>
  <c r="J12" i="3"/>
  <c r="K12" i="3" s="1"/>
  <c r="G13" i="3"/>
  <c r="J13" i="3"/>
  <c r="K13" i="3" s="1"/>
  <c r="G14" i="3"/>
  <c r="J14" i="3"/>
  <c r="K14" i="3" s="1"/>
  <c r="G15" i="3"/>
  <c r="J15" i="3"/>
  <c r="K15" i="3" s="1"/>
  <c r="G16" i="3"/>
  <c r="J16" i="3"/>
  <c r="K16" i="3" s="1"/>
  <c r="G17" i="3"/>
  <c r="J17" i="3"/>
  <c r="K17" i="3"/>
  <c r="G18" i="3"/>
  <c r="J18" i="3"/>
  <c r="K18" i="3" s="1"/>
  <c r="G19" i="3"/>
  <c r="J19" i="3"/>
  <c r="K19" i="3" s="1"/>
  <c r="G20" i="3"/>
  <c r="J20" i="3"/>
  <c r="K20" i="3" s="1"/>
  <c r="G21" i="3"/>
  <c r="J21" i="3"/>
  <c r="K21" i="3" s="1"/>
  <c r="J22" i="3"/>
  <c r="K22" i="3" s="1"/>
  <c r="G23" i="3"/>
  <c r="J23" i="3"/>
  <c r="K23" i="3" s="1"/>
  <c r="G24" i="3"/>
  <c r="J24" i="3"/>
  <c r="K24" i="3" s="1"/>
  <c r="J25" i="3"/>
  <c r="K25" i="3" s="1"/>
  <c r="J26" i="3"/>
  <c r="K26" i="3" s="1"/>
  <c r="G27" i="3"/>
  <c r="J27" i="3"/>
  <c r="K27" i="3" s="1"/>
  <c r="G28" i="3"/>
  <c r="J28" i="3"/>
  <c r="K28" i="3" s="1"/>
  <c r="J29" i="3"/>
  <c r="K29" i="3" s="1"/>
  <c r="G30" i="3"/>
  <c r="J30" i="3"/>
  <c r="K30" i="3" s="1"/>
  <c r="J31" i="3"/>
  <c r="K31" i="3" s="1"/>
  <c r="J32" i="3"/>
  <c r="K32" i="3" s="1"/>
  <c r="G33" i="3"/>
  <c r="J33" i="3"/>
  <c r="K33" i="3" s="1"/>
  <c r="G34" i="3"/>
  <c r="J34" i="3"/>
  <c r="K34" i="3" s="1"/>
  <c r="G35" i="3"/>
  <c r="J35" i="3"/>
  <c r="K35" i="3" s="1"/>
  <c r="G36" i="3"/>
  <c r="J36" i="3"/>
  <c r="K36" i="3" s="1"/>
  <c r="G37" i="3"/>
  <c r="J37" i="3"/>
  <c r="K37" i="3" s="1"/>
  <c r="G38" i="3"/>
  <c r="J38" i="3"/>
  <c r="K38" i="3" s="1"/>
  <c r="G39" i="3"/>
  <c r="J39" i="3"/>
  <c r="K39" i="3" s="1"/>
  <c r="G40" i="3"/>
  <c r="J40" i="3"/>
  <c r="K40" i="3" s="1"/>
  <c r="G41" i="3"/>
  <c r="J41" i="3"/>
  <c r="K41" i="3" s="1"/>
  <c r="G42" i="3"/>
  <c r="J42" i="3"/>
  <c r="K42" i="3" s="1"/>
  <c r="G43" i="3"/>
  <c r="J43" i="3"/>
  <c r="K43" i="3" s="1"/>
</calcChain>
</file>

<file path=xl/sharedStrings.xml><?xml version="1.0" encoding="utf-8"?>
<sst xmlns="http://schemas.openxmlformats.org/spreadsheetml/2006/main" count="928" uniqueCount="433">
  <si>
    <t>Viljandi</t>
  </si>
  <si>
    <t>M</t>
  </si>
  <si>
    <t>Aadu</t>
  </si>
  <si>
    <t>Pärn</t>
  </si>
  <si>
    <t>N</t>
  </si>
  <si>
    <t>Eve</t>
  </si>
  <si>
    <t xml:space="preserve">Kuusk </t>
  </si>
  <si>
    <t>Tallinn</t>
  </si>
  <si>
    <t>Mare</t>
  </si>
  <si>
    <t xml:space="preserve">Torim </t>
  </si>
  <si>
    <t>Tartu</t>
  </si>
  <si>
    <t>Kalle</t>
  </si>
  <si>
    <t>Kuusk</t>
  </si>
  <si>
    <t>Paide</t>
  </si>
  <si>
    <t>Margus</t>
  </si>
  <si>
    <t>Kivi</t>
  </si>
  <si>
    <t>Maali</t>
  </si>
  <si>
    <t>Aare</t>
  </si>
  <si>
    <t>Haab</t>
  </si>
  <si>
    <t>Eedi</t>
  </si>
  <si>
    <t>Mänd</t>
  </si>
  <si>
    <t>Kask</t>
  </si>
  <si>
    <t>Vambola</t>
  </si>
  <si>
    <t>Pärnu</t>
  </si>
  <si>
    <t>Sõnajalg</t>
  </si>
  <si>
    <t>Palk</t>
  </si>
  <si>
    <t>Tööaeg</t>
  </si>
  <si>
    <t>Töölevõtt</t>
  </si>
  <si>
    <t>Elukoht</t>
  </si>
  <si>
    <t>Sugu</t>
  </si>
  <si>
    <t>Eesnimi</t>
  </si>
  <si>
    <t>Perenimi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</si>
  <si>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</si>
  <si>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</si>
  <si>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</si>
  <si>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</si>
  <si>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</si>
  <si>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</si>
  <si>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</si>
  <si>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</si>
  <si>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</si>
  <si>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</si>
  <si>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</si>
  <si>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</si>
  <si>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</si>
  <si>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</si>
  <si>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</si>
  <si>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</si>
  <si>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</si>
  <si>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</si>
  <si>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</si>
  <si>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</si>
  <si>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</si>
  <si>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</si>
  <si>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</si>
  <si>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</si>
  <si>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</si>
  <si>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</si>
  <si>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</si>
  <si>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</si>
  <si>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</si>
  <si>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</si>
  <si>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</si>
  <si>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</si>
  <si>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</si>
  <si>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</si>
  <si>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</si>
  <si>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</si>
  <si>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</si>
  <si>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</si>
  <si>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</si>
  <si>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</si>
  <si>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</si>
  <si>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</si>
  <si>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</si>
  <si>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</si>
  <si>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</si>
  <si>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</si>
  <si>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</si>
  <si>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</si>
  <si>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</si>
  <si>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</si>
  <si>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</si>
  <si>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</si>
  <si>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</si>
  <si>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</si>
  <si>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</si>
  <si>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</si>
  <si>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</si>
  <si>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</si>
  <si>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</si>
  <si>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</si>
  <si>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</si>
  <si>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Tunde</t>
  </si>
  <si>
    <t>Kursus</t>
  </si>
  <si>
    <t>Staatus</t>
  </si>
  <si>
    <t>Päev</t>
  </si>
  <si>
    <t>Kuu</t>
  </si>
  <si>
    <t>Kokku</t>
  </si>
  <si>
    <t xml:space="preserve">     tänav       3         maja   18 Tallinn</t>
  </si>
  <si>
    <t>Torim  Mare</t>
  </si>
  <si>
    <t>tänav           1         maja   13 Tallinn</t>
  </si>
  <si>
    <t>tänav           1         maja   7 Pärnu</t>
  </si>
  <si>
    <t>Torim  Maali</t>
  </si>
  <si>
    <t>tänav       2         maja   10 Tallinn</t>
  </si>
  <si>
    <t>Torim  Kalle</t>
  </si>
  <si>
    <t>tänav   5         maja   6 Tallinn</t>
  </si>
  <si>
    <t>tänav       2         maja   16 Pärnu</t>
  </si>
  <si>
    <t>Torim  Eve</t>
  </si>
  <si>
    <t>tänav   5         maja   12 Pärnu</t>
  </si>
  <si>
    <t>Torim  Aadu</t>
  </si>
  <si>
    <t>tänav      4         maja   4 Pärnu</t>
  </si>
  <si>
    <t>tänav      4         maja   17 Pärnu</t>
  </si>
  <si>
    <t>Pärn Vambola</t>
  </si>
  <si>
    <t>tänav      4         maja   16 Tartu</t>
  </si>
  <si>
    <t>Pärn Margus</t>
  </si>
  <si>
    <t xml:space="preserve">     tänav       3         maja   8 Pärnu</t>
  </si>
  <si>
    <t>tänav   5         maja   18 Tartu</t>
  </si>
  <si>
    <t>Pärn Kalle</t>
  </si>
  <si>
    <t>tänav       2         maja   6 Viljandi</t>
  </si>
  <si>
    <t xml:space="preserve">     tänav       3         maja   13 Tartu</t>
  </si>
  <si>
    <t>Pärn Eve</t>
  </si>
  <si>
    <t>tänav       2         maja   5 Tartu</t>
  </si>
  <si>
    <t>tänav      4         maja   10 Tartu</t>
  </si>
  <si>
    <t>Pärn Eedi</t>
  </si>
  <si>
    <t>tänav       2  maja   12 Pärnu</t>
  </si>
  <si>
    <t>Pärn Aare</t>
  </si>
  <si>
    <t>tänav           1         maja   3 Pärnu</t>
  </si>
  <si>
    <t>tänav   5         maja   19 Viljandi</t>
  </si>
  <si>
    <t>Pärn Aadu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</si>
  <si>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</si>
  <si>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</si>
  <si>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</si>
  <si>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</si>
  <si>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</si>
  <si>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>Mare Vambola</t>
  </si>
  <si>
    <t xml:space="preserve">     tänav       3         maja   3 Viljandi</t>
  </si>
  <si>
    <t>tänav           1         maja   15 Viljandi</t>
  </si>
  <si>
    <t>Mare Sõnajalg</t>
  </si>
  <si>
    <t>tänav   5         maja   8 Viljandi</t>
  </si>
  <si>
    <t>Mare Aare</t>
  </si>
  <si>
    <t>tänav   5         maja   13 Tallinn</t>
  </si>
  <si>
    <t>Mänd Margus</t>
  </si>
  <si>
    <t>tänav      4         maja   5 Tallinn</t>
  </si>
  <si>
    <t>tänav      4         maja   11 Tallinn</t>
  </si>
  <si>
    <t>Mänd Kalle</t>
  </si>
  <si>
    <t xml:space="preserve">     tänav       3         maja   2 Tallinn</t>
  </si>
  <si>
    <t>tänav           1         maja   8 Tallinn</t>
  </si>
  <si>
    <t>Mänd Eve</t>
  </si>
  <si>
    <t>tänav       2         maja   17 Tallinn</t>
  </si>
  <si>
    <t>Mänd Eedi</t>
  </si>
  <si>
    <t>tänav           1         maja   14 Tallinn</t>
  </si>
  <si>
    <t>Mänd Aare</t>
  </si>
  <si>
    <t>tänav   5  maja  7 Tallinn</t>
  </si>
  <si>
    <t>Mänd Aadu</t>
  </si>
  <si>
    <t xml:space="preserve">     tänav       3         maja   10 Viljandi</t>
  </si>
  <si>
    <t>Kuusk  Margus</t>
  </si>
  <si>
    <t>tänav           1         maja   5 Viljandi</t>
  </si>
  <si>
    <t>tänav       2         maja   8 Pärnu</t>
  </si>
  <si>
    <t>Kuusk  Kalle</t>
  </si>
  <si>
    <t>tänav      4         maja   19 Viljandi</t>
  </si>
  <si>
    <t>Kuusk  Eve</t>
  </si>
  <si>
    <t>tänav       2         maja   14 Viljandi</t>
  </si>
  <si>
    <t>tänav           1         maja   11 Pärnu</t>
  </si>
  <si>
    <t>Kuusk  Eedi</t>
  </si>
  <si>
    <t>tänav   5         maja   4 Pärnu</t>
  </si>
  <si>
    <t xml:space="preserve">     tänav       3         maja   16 Pärnu</t>
  </si>
  <si>
    <t>Kuusk  Aadu</t>
  </si>
  <si>
    <t>tänav   5         maja   17 Viljandi</t>
  </si>
  <si>
    <t>Kuusk Vambola</t>
  </si>
  <si>
    <t xml:space="preserve">     tänav       3  maja   6 Paide</t>
  </si>
  <si>
    <t>Kuusk Sõnajalg</t>
  </si>
  <si>
    <t xml:space="preserve">     tänav       3         maja   12 Viljandi</t>
  </si>
  <si>
    <t>Kuusk Maali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</si>
  <si>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</si>
  <si>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</si>
  <si>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</si>
  <si>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</si>
  <si>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Kuusk Kalle</t>
  </si>
  <si>
    <t>tänav   5         maja   14 Tartu</t>
  </si>
  <si>
    <t>tänav      4         maja   9 Viljandi</t>
  </si>
  <si>
    <t>tänav           1         maja   1 Paide</t>
  </si>
  <si>
    <t>tänav      4  maja   15 Paide</t>
  </si>
  <si>
    <t>Kuusk Aadu</t>
  </si>
  <si>
    <t xml:space="preserve">     tänav       3         maja   11 Tartu</t>
  </si>
  <si>
    <t xml:space="preserve">  Kivi       Vambola</t>
  </si>
  <si>
    <t>tänav       2         maja   7 Viljandi</t>
  </si>
  <si>
    <t>tänav       2         maja   3 Tartu</t>
  </si>
  <si>
    <t>tänav           1         maja   17 Paide</t>
  </si>
  <si>
    <t xml:space="preserve">  Kivi       Margus</t>
  </si>
  <si>
    <t>tänav      4         maja   14 Paide</t>
  </si>
  <si>
    <t>tänav       2         maja   13 Viljandi</t>
  </si>
  <si>
    <t xml:space="preserve">  Kivi       Mare</t>
  </si>
  <si>
    <t>tänav           1         maja   4 Viljandi</t>
  </si>
  <si>
    <t>tänav      4         maja   18 Viljandi</t>
  </si>
  <si>
    <t xml:space="preserve">  Kivi       Maali</t>
  </si>
  <si>
    <t>tänav   5  maja   16 Tartu</t>
  </si>
  <si>
    <t xml:space="preserve">  Kivi       Kalle</t>
  </si>
  <si>
    <t xml:space="preserve">     tänav       3         maja   15 Viljandi</t>
  </si>
  <si>
    <t>tänav           1         maja   10 Viljandi</t>
  </si>
  <si>
    <t xml:space="preserve">  Kivi       Eve</t>
  </si>
  <si>
    <t>tänav   5         maja   3 Viljandi</t>
  </si>
  <si>
    <t>tänav      4         maja   8 Tartu</t>
  </si>
  <si>
    <t xml:space="preserve">  Kivi       Eedi</t>
  </si>
  <si>
    <t>tänav   5         maja   10 Paide</t>
  </si>
  <si>
    <t xml:space="preserve">  Kivi       Aare</t>
  </si>
  <si>
    <t xml:space="preserve">     tänav       3           maja   5 Paide</t>
  </si>
  <si>
    <t xml:space="preserve">     tänav       3         maja   9 Viljandi</t>
  </si>
  <si>
    <t xml:space="preserve">  Kivi       Aadu</t>
  </si>
  <si>
    <t>tänav       2         maja   2 Tartu</t>
  </si>
  <si>
    <t xml:space="preserve">  Kask     Margus</t>
  </si>
  <si>
    <t>tänav   5          maja   9 Tallinn</t>
  </si>
  <si>
    <t xml:space="preserve">  Kask     Mare</t>
  </si>
  <si>
    <t>tänav      4         maja   13 Tallinn</t>
  </si>
  <si>
    <t xml:space="preserve">  Kask     Kalle</t>
  </si>
  <si>
    <t xml:space="preserve">     tänav       3         maja   4 Tallinn</t>
  </si>
  <si>
    <t>tänav      4         maja   7 Tartu</t>
  </si>
  <si>
    <t xml:space="preserve">  Kask     Eve</t>
  </si>
  <si>
    <t>tänav   5         maja  15 Tartu</t>
  </si>
  <si>
    <t xml:space="preserve">  Kask     Eedi</t>
  </si>
  <si>
    <t>tänav           1         maja   16 Tallinn</t>
  </si>
  <si>
    <t xml:space="preserve">  Kask     Aadu</t>
  </si>
  <si>
    <t>tänav           1          maja   6 Viljandi</t>
  </si>
  <si>
    <t xml:space="preserve">    Haab     Vambola</t>
  </si>
  <si>
    <t>tänav   5         maja   11 Viljandi</t>
  </si>
  <si>
    <t xml:space="preserve">    Haab     Sõnajalg</t>
  </si>
  <si>
    <t>tänav      4         maja   3 Viljandi</t>
  </si>
  <si>
    <t>tänav       2         maja   15   Viljandi</t>
  </si>
  <si>
    <t xml:space="preserve">    Haab     Maali</t>
  </si>
  <si>
    <t>tänav           1         maja  12 Tartu</t>
  </si>
  <si>
    <t xml:space="preserve">    Haab     Kalle</t>
  </si>
  <si>
    <t>tänav   5         maja   5 Tartu</t>
  </si>
  <si>
    <t xml:space="preserve">     tänav       3         maja   17 Tartu</t>
  </si>
  <si>
    <t xml:space="preserve">    Haab     Aare</t>
  </si>
  <si>
    <t>tänav       2         maja  9 Tartu</t>
  </si>
  <si>
    <t xml:space="preserve">    Haab       Aadu</t>
  </si>
  <si>
    <t>Aadress</t>
  </si>
  <si>
    <t>Nimi</t>
  </si>
  <si>
    <t>Grupp 2</t>
  </si>
  <si>
    <t>Grupp 1</t>
  </si>
  <si>
    <t>k93</t>
  </si>
  <si>
    <t>k92</t>
  </si>
  <si>
    <t>k91</t>
  </si>
  <si>
    <t>k83</t>
  </si>
  <si>
    <t>k82</t>
  </si>
  <si>
    <t>k77</t>
  </si>
  <si>
    <t>k74</t>
  </si>
  <si>
    <t>k71</t>
  </si>
  <si>
    <t>k67</t>
  </si>
  <si>
    <t>k66</t>
  </si>
  <si>
    <t>k65</t>
  </si>
  <si>
    <t>k64</t>
  </si>
  <si>
    <t>k63</t>
  </si>
  <si>
    <t>k60</t>
  </si>
  <si>
    <t>m49</t>
  </si>
  <si>
    <t>m41</t>
  </si>
  <si>
    <t>m40</t>
  </si>
  <si>
    <t>m37</t>
  </si>
  <si>
    <t>m36</t>
  </si>
  <si>
    <t>m35</t>
  </si>
  <si>
    <t>m31</t>
  </si>
  <si>
    <t>m30</t>
  </si>
  <si>
    <t>Tunnus 5</t>
  </si>
  <si>
    <t>Tunnus 4</t>
  </si>
  <si>
    <t>Tunnus 3</t>
  </si>
  <si>
    <t>Tunnus 2</t>
  </si>
  <si>
    <t>Tunnus 1</t>
  </si>
  <si>
    <t>ANDMED</t>
  </si>
  <si>
    <t>Sisestamise kuupäev</t>
  </si>
  <si>
    <t>Tuua välja kuud ja päevad. N: Jaanuar; Laupäev</t>
  </si>
  <si>
    <t>6. Ööbimine kokku ümarda 5 sendi täpsusega</t>
  </si>
  <si>
    <t>5. Ööbimine kokku arvuta (kestvus*ööbimise tasu)</t>
  </si>
  <si>
    <t>4. Ööbimise tasule lisa rahavorming "Eurot"</t>
  </si>
  <si>
    <t>3. Lisa komandeeringu kestvuse numbrile sõna- päeva</t>
  </si>
  <si>
    <t>2. Seadista paika veerusildid kahele reale, jrk nr pööra alt üles</t>
  </si>
  <si>
    <t>1. Vorminda kuupäevad ja lisa neile otsa päeva esitäht</t>
  </si>
  <si>
    <t>Otepää</t>
  </si>
  <si>
    <t>Jõgeva</t>
  </si>
  <si>
    <t>Võru</t>
  </si>
  <si>
    <t>Valga</t>
  </si>
  <si>
    <t>Narva</t>
  </si>
  <si>
    <t>Ööbimine kokku</t>
  </si>
  <si>
    <t>Ööbimise tasu</t>
  </si>
  <si>
    <t>Komandeeringu kestvus</t>
  </si>
  <si>
    <t>Komandeeringu algus</t>
  </si>
  <si>
    <t>Sihtpunkt</t>
  </si>
  <si>
    <t>Jrk nr</t>
  </si>
  <si>
    <t>&gt;07.08.2003</t>
  </si>
  <si>
    <t>Laekumata arveid kokku:</t>
  </si>
  <si>
    <t>Enne 20.07.2025 esitatud arve summa kokku:</t>
  </si>
  <si>
    <t>Üle 50 Eur arveid esitati (mitmel korral):</t>
  </si>
  <si>
    <t>Keskmine arve summa:</t>
  </si>
  <si>
    <t>Laekunud on arveid (mitmel korral):</t>
  </si>
  <si>
    <t>Kõige väikseim arve summa:</t>
  </si>
  <si>
    <t>Kõige suurem arve summa:</t>
  </si>
  <si>
    <t>Arve Summa kokku 5 sendi täpsusega:</t>
  </si>
  <si>
    <t>Arveid välja saadetud:</t>
  </si>
  <si>
    <t>Kokkuvõte:</t>
  </si>
  <si>
    <t>Kokku:</t>
  </si>
  <si>
    <t>Kõlarid</t>
  </si>
  <si>
    <t>Hiirematt</t>
  </si>
  <si>
    <t>Hiir</t>
  </si>
  <si>
    <t>Printer</t>
  </si>
  <si>
    <t>Vihik</t>
  </si>
  <si>
    <t>Pliiats</t>
  </si>
  <si>
    <t>Soodustus</t>
  </si>
  <si>
    <t>Päevad</t>
  </si>
  <si>
    <t>Laekumata</t>
  </si>
  <si>
    <t>Laekunud</t>
  </si>
  <si>
    <t>Hind kokku</t>
  </si>
  <si>
    <t>Hind</t>
  </si>
  <si>
    <t>Arvekuupäev</t>
  </si>
  <si>
    <t>Kogus</t>
  </si>
  <si>
    <t>Kirjeldus</t>
  </si>
  <si>
    <t>Summa üle:</t>
  </si>
  <si>
    <t>Arve enne:</t>
  </si>
  <si>
    <t>Soodustus:</t>
  </si>
  <si>
    <t>Arvuta summad Laekunud ja Laekumata tulpadelel. Leia, mitu päeva tagasi on tänasest kuupäevast arve esitatud "Päevad"</t>
  </si>
  <si>
    <t xml:space="preserve">aastatulu üle 25 200 euro on maksuvaba tulu 0 eurot. </t>
  </si>
  <si>
    <t>Kätte</t>
  </si>
  <si>
    <t>Tulumaks</t>
  </si>
  <si>
    <t>Maksuvaba</t>
  </si>
  <si>
    <t>Aastatulu</t>
  </si>
  <si>
    <t>Kuutulu</t>
  </si>
  <si>
    <t xml:space="preserve">14 400 eurost 25 200 euroni väheneb maksuvaba tulu 7848 – 7848 ÷ 10 800 × (tulu summa – 14 400), </t>
  </si>
  <si>
    <t xml:space="preserve">kuni 14 400 eurot on maksuvaba tulu 7848 eurot aastas, </t>
  </si>
  <si>
    <t>Maks3</t>
  </si>
  <si>
    <t>samm</t>
  </si>
  <si>
    <t xml:space="preserve"> </t>
  </si>
  <si>
    <t>Maks2</t>
  </si>
  <si>
    <t>Algus</t>
  </si>
  <si>
    <t>Alates 1. jaanuarist 2023 rakendub kõikidele tuludele üldine maksuvaba tulu määr kuni 7848 eurot aastas ehk kuni 654 eurot kuus.</t>
  </si>
  <si>
    <t>Maks1</t>
  </si>
  <si>
    <t>TM</t>
  </si>
  <si>
    <t>Kl 8:00 algavaid päevi kokku:</t>
  </si>
  <si>
    <t>Lõunapause kokku:</t>
  </si>
  <si>
    <t>Lühem lõunapaus:</t>
  </si>
  <si>
    <t>Pikem lõunapaus:</t>
  </si>
  <si>
    <t>Keskmine töötundide arv:</t>
  </si>
  <si>
    <t>Tunnid kokku:</t>
  </si>
  <si>
    <t>Nädala kokkuvõte</t>
  </si>
  <si>
    <t>Tunde kokku</t>
  </si>
  <si>
    <t>Tööpäeva lõpp</t>
  </si>
  <si>
    <t>Lõuna pikkus</t>
  </si>
  <si>
    <t>Lõunalt tulek</t>
  </si>
  <si>
    <t>Lõunale minek</t>
  </si>
  <si>
    <t>Tööaja algus</t>
  </si>
  <si>
    <t>Nädalapäev</t>
  </si>
  <si>
    <t>Kuupäev</t>
  </si>
  <si>
    <t>SEVES</t>
  </si>
  <si>
    <t>Jack's New England Clam Chowder</t>
  </si>
  <si>
    <t>SAVEA</t>
  </si>
  <si>
    <t>REGGC</t>
  </si>
  <si>
    <t>PICCO</t>
  </si>
  <si>
    <t>OTTIK</t>
  </si>
  <si>
    <t>LAUGB</t>
  </si>
  <si>
    <t>HUNGO</t>
  </si>
  <si>
    <t>GOURL</t>
  </si>
  <si>
    <t>FRANK</t>
  </si>
  <si>
    <t>FAMIA</t>
  </si>
  <si>
    <t>CACTU</t>
  </si>
  <si>
    <t>BLONP</t>
  </si>
  <si>
    <t>AROUT</t>
  </si>
  <si>
    <t>WILMK</t>
  </si>
  <si>
    <t>Ipoh Coffee</t>
  </si>
  <si>
    <t>WELLI</t>
  </si>
  <si>
    <t>QUICK</t>
  </si>
  <si>
    <t>OLDWO</t>
  </si>
  <si>
    <t>MAISD</t>
  </si>
  <si>
    <t>BERGS</t>
  </si>
  <si>
    <t>ANTON</t>
  </si>
  <si>
    <t>MEREP</t>
  </si>
  <si>
    <t>Grandma's Boysenberry Spread</t>
  </si>
  <si>
    <t>WARTH</t>
  </si>
  <si>
    <t>Gorgonzola Telino</t>
  </si>
  <si>
    <t>WANDK</t>
  </si>
  <si>
    <t>TRADH</t>
  </si>
  <si>
    <t>TORTU</t>
  </si>
  <si>
    <t>RICSU</t>
  </si>
  <si>
    <t>RATTC</t>
  </si>
  <si>
    <t>QUEEN</t>
  </si>
  <si>
    <t>LEHMS</t>
  </si>
  <si>
    <t>HILAA</t>
  </si>
  <si>
    <t>HANAR</t>
  </si>
  <si>
    <t>FOLKO</t>
  </si>
  <si>
    <t>ERNSH</t>
  </si>
  <si>
    <t>BONAP</t>
  </si>
  <si>
    <t>VINET</t>
  </si>
  <si>
    <t>Filo Mix</t>
  </si>
  <si>
    <t>VAFFE</t>
  </si>
  <si>
    <t>RICAR</t>
  </si>
  <si>
    <t>NORTS</t>
  </si>
  <si>
    <t>DUMON</t>
  </si>
  <si>
    <t>THEBI</t>
  </si>
  <si>
    <t>Chef Anton's Gumbo Mix</t>
  </si>
  <si>
    <t>MAGAA</t>
  </si>
  <si>
    <t>Chef Anton's Cajun Seasoning</t>
  </si>
  <si>
    <t>EASTC</t>
  </si>
  <si>
    <t>WOLZA</t>
  </si>
  <si>
    <t>Camembert Pierrot</t>
  </si>
  <si>
    <t>CHOPS</t>
  </si>
  <si>
    <t>BOTTM</t>
  </si>
  <si>
    <t>ANATR</t>
  </si>
  <si>
    <t>TRAIH</t>
  </si>
  <si>
    <t>Boston Crab Meat</t>
  </si>
  <si>
    <t>FRANS</t>
  </si>
  <si>
    <t>Aniseed Syrup</t>
  </si>
  <si>
    <t>ALFKI</t>
  </si>
  <si>
    <t>WHITC</t>
  </si>
  <si>
    <t>Alice Mutton</t>
  </si>
  <si>
    <t>GODOS</t>
  </si>
  <si>
    <t>BOLID</t>
  </si>
  <si>
    <t>Nädala nr</t>
  </si>
  <si>
    <t>Hind 10% lise soodustusega</t>
  </si>
  <si>
    <t>EUR</t>
  </si>
  <si>
    <t>Kaup kätte</t>
  </si>
  <si>
    <t>Tarne aeg
tööpäevades</t>
  </si>
  <si>
    <t>Tellimise
kuupäev</t>
  </si>
  <si>
    <t>Ostja</t>
  </si>
  <si>
    <t>Toode</t>
  </si>
  <si>
    <t>Dollari kurss</t>
  </si>
  <si>
    <t>Klient Anton on ostnud tooteid summas:</t>
  </si>
  <si>
    <t>Soodustuse %</t>
  </si>
  <si>
    <t>II kvartali müügisumma kokku:</t>
  </si>
  <si>
    <t>I kvartali müügisumma kokku:</t>
  </si>
  <si>
    <t>Anton</t>
  </si>
  <si>
    <t>Kogu müügisumma kokku:</t>
  </si>
  <si>
    <t>Klient</t>
  </si>
  <si>
    <t>Ümardus täisarvuni (round)</t>
  </si>
  <si>
    <t>Kroonides</t>
  </si>
  <si>
    <t>Dollarites</t>
  </si>
  <si>
    <t>Arvuta tabeli kokkuvõte</t>
  </si>
  <si>
    <t>Juhend:
1. Kujunda tabelis C veerus kuupeävad kujule 02.02.2007 R
2. Arvuta Kaup kätte veergu (E) uus kuupäev tarne aja järgi (D), kuupäev peab olema vahemikus E-R (Workday)
3. Arvuta G veergu toote hind kroonides, lisa rahaühik kr. Kursi arvutamiseks kasuta lahtrit J5
4. H veergu arvuta Kroonides veerust (G) hind 10% soosustusega. Võta toote hinnast 10% ja lahuta see hinnast maha
5. Leia Kaup kätte kuupäevast (E) Nädala nr
6. Arvuta tabeli kokkuvõte: Kogu müügisumma kokku dollarites, arvuta kurss ja ümarda täisarvuni
7. I kvartali müügisumma kokku 
8. II kvartali müügisumma kokku
9. Klient Antoni ostusumma kokku, koosta valem nii, et nime muutes muutub ka 8. real kliendi nimi (="Text"&amp;valem&amp;"text")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</si>
</sst>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0\ &quot;kr&quot;"/>
    <numFmt numFmtId="165" formatCode="###0"/>
    <numFmt numFmtId="166" formatCode="###0.000"/>
    <numFmt numFmtId="167" formatCode="dd/mm/yyyy\ ddd"/>
    <numFmt numFmtId="168" formatCode="dd/mm/yy"/>
    <numFmt numFmtId="169" formatCode="_-* #,##0.00\ &quot;kr&quot;_-;\-* #,##0.00\ &quot;kr&quot;_-;_-* &quot;-&quot;??\ &quot;kr&quot;_-;_-@_-"/>
    <numFmt numFmtId="170" formatCode="d\.mm\.yyyy;@"/>
    <numFmt numFmtId="171" formatCode="hh:mm\ AM/PM"/>
    <numFmt numFmtId="172" formatCode="[h]:mm"/>
    <numFmt numFmtId="173" formatCode="_(* #,##0.00_);_(* \(#,##0.00\);_(* \-??_);_(@_)"/>
    <numFmt numFmtId="174" formatCode="_([$$-409]* #,##0.00_);_([$$-409]* \(#,##0.00\);_([$$-409]* &quot;-&quot;??_);_(@_)"/>
  </numFmts>
  <fonts count="35">
    <font>
      <sz val="11"/>
      <color theme="1"/>
      <name val="Calibri"/>
      <family val="2"/>
      <charset val="186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0"/>
      <name val="Arial"/>
    </font>
    <font>
      <b/>
      <sz val="10"/>
      <color indexed="9"/>
      <name val="MS Sans Serif"/>
      <family val="2"/>
    </font>
    <font>
      <sz val="11"/>
      <color theme="1"/>
      <name val="Calibri"/>
      <family val="2"/>
      <scheme val="minor"/>
    </font>
    <font>
      <sz val="9"/>
      <color rgb="FF010205"/>
      <name val="Arial"/>
      <family val="2"/>
    </font>
    <font>
      <sz val="9"/>
      <color rgb="FF264A60"/>
      <name val="Arial"/>
      <family val="2"/>
    </font>
    <font>
      <b/>
      <sz val="11"/>
      <color rgb="FF010205"/>
      <name val="Arial Bold"/>
      <family val="2"/>
    </font>
    <font>
      <sz val="10"/>
      <name val="Arial"/>
      <charset val="186"/>
    </font>
    <font>
      <sz val="10"/>
      <color theme="1"/>
      <name val="Helv"/>
    </font>
    <font>
      <sz val="10"/>
      <color theme="1"/>
      <name val="Arial"/>
      <family val="2"/>
      <charset val="186"/>
    </font>
    <font>
      <b/>
      <sz val="10"/>
      <color theme="0"/>
      <name val="Helv"/>
    </font>
    <font>
      <b/>
      <sz val="10"/>
      <color theme="0"/>
      <name val="Helv"/>
      <charset val="186"/>
    </font>
    <font>
      <b/>
      <sz val="11"/>
      <color theme="1"/>
      <name val="Calibri"/>
      <family val="2"/>
      <charset val="186"/>
      <scheme val="minor"/>
    </font>
    <font>
      <sz val="10"/>
      <color indexed="8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charset val="186"/>
    </font>
    <font>
      <sz val="11"/>
      <color rgb="FF000000"/>
      <name val="Calibri"/>
      <family val="2"/>
      <scheme val="minor"/>
    </font>
    <font>
      <sz val="12"/>
      <color theme="0"/>
      <name val="Calibri"/>
      <family val="2"/>
      <charset val="186"/>
      <scheme val="minor"/>
    </font>
    <font>
      <b/>
      <sz val="10"/>
      <color indexed="9"/>
      <name val="Arial"/>
      <family val="2"/>
    </font>
    <font>
      <b/>
      <sz val="9"/>
      <color indexed="6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  <charset val="186"/>
    </font>
    <font>
      <b/>
      <sz val="11"/>
      <color indexed="8"/>
      <name val="Calibri"/>
      <family val="2"/>
      <charset val="186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E0E0E0"/>
      </patternFill>
    </fill>
    <fill>
      <patternFill patternType="solid">
        <fgColor rgb="FFFFFF00"/>
        <bgColor theme="4" tint="0.59999389629810485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rgb="FFFFFF00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48"/>
        <bgColor indexed="30"/>
      </patternFill>
    </fill>
    <fill>
      <patternFill patternType="solid">
        <fgColor indexed="43"/>
        <bgColor indexed="26"/>
      </patternFill>
    </fill>
    <fill>
      <patternFill patternType="solid">
        <fgColor indexed="60"/>
        <bgColor indexed="60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/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2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" fillId="0" borderId="0"/>
    <xf numFmtId="40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169" fontId="18" fillId="0" borderId="0" applyFont="0" applyFill="0" applyBorder="0" applyAlignment="0" applyProtection="0"/>
    <xf numFmtId="0" fontId="25" fillId="0" borderId="0"/>
    <xf numFmtId="173" fontId="25" fillId="0" borderId="0" applyFill="0" applyBorder="0" applyAlignment="0" applyProtection="0"/>
    <xf numFmtId="0" fontId="32" fillId="0" borderId="0"/>
  </cellStyleXfs>
  <cellXfs count="148">
    <xf numFmtId="0" fontId="0" fillId="0" borderId="0" xfId="0"/>
    <xf numFmtId="0" fontId="1" fillId="0" borderId="0" xfId="1"/>
    <xf numFmtId="0" fontId="2" fillId="0" borderId="0" xfId="3" applyFont="1"/>
    <xf numFmtId="0" fontId="2" fillId="0" borderId="0" xfId="3" applyFont="1" applyAlignment="1">
      <alignment horizontal="center"/>
    </xf>
    <xf numFmtId="0" fontId="3" fillId="0" borderId="0" xfId="3" applyFont="1"/>
    <xf numFmtId="0" fontId="4" fillId="0" borderId="0" xfId="3" applyFont="1"/>
    <xf numFmtId="1" fontId="2" fillId="0" borderId="0" xfId="3" applyNumberFormat="1" applyFont="1"/>
    <xf numFmtId="0" fontId="5" fillId="0" borderId="0" xfId="3" applyFont="1"/>
    <xf numFmtId="0" fontId="2" fillId="0" borderId="0" xfId="3" quotePrefix="1" applyFont="1"/>
    <xf numFmtId="0" fontId="6" fillId="0" borderId="0" xfId="3" applyFont="1"/>
    <xf numFmtId="16" fontId="2" fillId="0" borderId="0" xfId="3" applyNumberFormat="1" applyFont="1"/>
    <xf numFmtId="16" fontId="2" fillId="0" borderId="0" xfId="3" quotePrefix="1" applyNumberFormat="1" applyFont="1"/>
    <xf numFmtId="0" fontId="7" fillId="0" borderId="0" xfId="3" applyFont="1" applyAlignment="1">
      <alignment horizontal="center"/>
    </xf>
    <xf numFmtId="0" fontId="2" fillId="0" borderId="0" xfId="3" quotePrefix="1" applyNumberFormat="1" applyFont="1"/>
    <xf numFmtId="0" fontId="2" fillId="0" borderId="0" xfId="3" quotePrefix="1" applyNumberFormat="1" applyFont="1" applyAlignment="1">
      <alignment horizontal="center"/>
    </xf>
    <xf numFmtId="17" fontId="2" fillId="0" borderId="0" xfId="3" quotePrefix="1" applyNumberFormat="1" applyFont="1"/>
    <xf numFmtId="0" fontId="2" fillId="0" borderId="0" xfId="3" applyNumberFormat="1" applyFont="1"/>
    <xf numFmtId="0" fontId="8" fillId="0" borderId="0" xfId="3" applyFont="1"/>
    <xf numFmtId="9" fontId="8" fillId="2" borderId="0" xfId="3" applyNumberFormat="1" applyFont="1" applyFill="1" applyAlignment="1">
      <alignment horizontal="center" wrapText="1"/>
    </xf>
    <xf numFmtId="0" fontId="8" fillId="2" borderId="0" xfId="3" applyFont="1" applyFill="1" applyAlignment="1">
      <alignment horizontal="center" wrapText="1"/>
    </xf>
    <xf numFmtId="0" fontId="8" fillId="2" borderId="0" xfId="3" applyFont="1" applyFill="1" applyAlignment="1">
      <alignment horizontal="center"/>
    </xf>
    <xf numFmtId="0" fontId="8" fillId="2" borderId="0" xfId="3" applyFont="1" applyFill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center"/>
    </xf>
    <xf numFmtId="14" fontId="10" fillId="0" borderId="0" xfId="1" applyNumberFormat="1" applyFont="1"/>
    <xf numFmtId="38" fontId="11" fillId="0" borderId="0" xfId="2" applyNumberFormat="1" applyFont="1"/>
    <xf numFmtId="164" fontId="10" fillId="0" borderId="0" xfId="1" applyNumberFormat="1" applyFont="1"/>
    <xf numFmtId="0" fontId="10" fillId="0" borderId="0" xfId="1" applyFont="1" applyAlignment="1"/>
    <xf numFmtId="0" fontId="12" fillId="0" borderId="1" xfId="1" applyFont="1" applyBorder="1"/>
    <xf numFmtId="0" fontId="12" fillId="0" borderId="2" xfId="1" applyFont="1" applyBorder="1"/>
    <xf numFmtId="0" fontId="1" fillId="0" borderId="2" xfId="1" applyBorder="1"/>
    <xf numFmtId="0" fontId="13" fillId="3" borderId="3" xfId="1" applyFont="1" applyFill="1" applyBorder="1"/>
    <xf numFmtId="0" fontId="13" fillId="3" borderId="4" xfId="1" applyFont="1" applyFill="1" applyBorder="1"/>
    <xf numFmtId="0" fontId="14" fillId="0" borderId="0" xfId="6"/>
    <xf numFmtId="0" fontId="15" fillId="0" borderId="5" xfId="7" applyFont="1" applyFill="1" applyBorder="1" applyAlignment="1">
      <alignment horizontal="left" vertical="top" wrapText="1"/>
    </xf>
    <xf numFmtId="0" fontId="15" fillId="0" borderId="6" xfId="8" applyFont="1" applyFill="1" applyBorder="1" applyAlignment="1">
      <alignment horizontal="left" vertical="top" wrapText="1"/>
    </xf>
    <xf numFmtId="165" fontId="15" fillId="0" borderId="6" xfId="9" applyNumberFormat="1" applyFont="1" applyFill="1" applyBorder="1" applyAlignment="1">
      <alignment horizontal="right" vertical="top"/>
    </xf>
    <xf numFmtId="166" fontId="15" fillId="0" borderId="7" xfId="10" applyNumberFormat="1" applyFont="1" applyFill="1" applyBorder="1" applyAlignment="1">
      <alignment horizontal="right" vertical="top"/>
    </xf>
    <xf numFmtId="0" fontId="16" fillId="4" borderId="8" xfId="11" applyFont="1" applyFill="1" applyBorder="1" applyAlignment="1">
      <alignment horizontal="left" vertical="top" wrapText="1"/>
    </xf>
    <xf numFmtId="0" fontId="15" fillId="0" borderId="9" xfId="13" applyFont="1" applyFill="1" applyBorder="1" applyAlignment="1">
      <alignment horizontal="left" vertical="top" wrapText="1"/>
    </xf>
    <xf numFmtId="0" fontId="15" fillId="0" borderId="10" xfId="14" applyFont="1" applyFill="1" applyBorder="1" applyAlignment="1">
      <alignment horizontal="left" vertical="top" wrapText="1"/>
    </xf>
    <xf numFmtId="166" fontId="15" fillId="0" borderId="10" xfId="15" applyNumberFormat="1" applyFont="1" applyFill="1" applyBorder="1" applyAlignment="1">
      <alignment horizontal="right" vertical="top"/>
    </xf>
    <xf numFmtId="165" fontId="15" fillId="0" borderId="10" xfId="16" applyNumberFormat="1" applyFont="1" applyFill="1" applyBorder="1" applyAlignment="1">
      <alignment horizontal="right" vertical="top"/>
    </xf>
    <xf numFmtId="166" fontId="15" fillId="0" borderId="11" xfId="17" applyNumberFormat="1" applyFont="1" applyFill="1" applyBorder="1" applyAlignment="1">
      <alignment horizontal="right" vertical="top"/>
    </xf>
    <xf numFmtId="0" fontId="16" fillId="4" borderId="12" xfId="18" applyFont="1" applyFill="1" applyBorder="1" applyAlignment="1">
      <alignment horizontal="left" vertical="top" wrapText="1"/>
    </xf>
    <xf numFmtId="166" fontId="15" fillId="0" borderId="9" xfId="20" applyNumberFormat="1" applyFont="1" applyFill="1" applyBorder="1" applyAlignment="1">
      <alignment horizontal="right" vertical="top"/>
    </xf>
    <xf numFmtId="0" fontId="15" fillId="0" borderId="14" xfId="22" applyFont="1" applyFill="1" applyBorder="1" applyAlignment="1">
      <alignment horizontal="left" vertical="top" wrapText="1"/>
    </xf>
    <xf numFmtId="0" fontId="15" fillId="0" borderId="15" xfId="23" applyFont="1" applyFill="1" applyBorder="1" applyAlignment="1">
      <alignment horizontal="left" vertical="top" wrapText="1"/>
    </xf>
    <xf numFmtId="165" fontId="15" fillId="0" borderId="15" xfId="24" applyNumberFormat="1" applyFont="1" applyFill="1" applyBorder="1" applyAlignment="1">
      <alignment horizontal="right" vertical="top"/>
    </xf>
    <xf numFmtId="166" fontId="15" fillId="0" borderId="16" xfId="25" applyNumberFormat="1" applyFont="1" applyFill="1" applyBorder="1" applyAlignment="1">
      <alignment horizontal="right" vertical="top"/>
    </xf>
    <xf numFmtId="0" fontId="16" fillId="4" borderId="13" xfId="26" applyFont="1" applyFill="1" applyBorder="1" applyAlignment="1">
      <alignment horizontal="left" vertical="top" wrapText="1"/>
    </xf>
    <xf numFmtId="166" fontId="15" fillId="0" borderId="17" xfId="27" applyNumberFormat="1" applyFont="1" applyFill="1" applyBorder="1" applyAlignment="1">
      <alignment horizontal="right" vertical="top"/>
    </xf>
    <xf numFmtId="166" fontId="15" fillId="0" borderId="18" xfId="28" applyNumberFormat="1" applyFont="1" applyFill="1" applyBorder="1" applyAlignment="1">
      <alignment horizontal="right" vertical="top"/>
    </xf>
    <xf numFmtId="165" fontId="15" fillId="0" borderId="18" xfId="29" applyNumberFormat="1" applyFont="1" applyFill="1" applyBorder="1" applyAlignment="1">
      <alignment horizontal="right" vertical="top"/>
    </xf>
    <xf numFmtId="166" fontId="15" fillId="0" borderId="19" xfId="30" applyNumberFormat="1" applyFont="1" applyFill="1" applyBorder="1" applyAlignment="1">
      <alignment horizontal="right" vertical="top"/>
    </xf>
    <xf numFmtId="0" fontId="16" fillId="4" borderId="20" xfId="31" applyFont="1" applyFill="1" applyBorder="1" applyAlignment="1">
      <alignment horizontal="left" vertical="top" wrapText="1"/>
    </xf>
    <xf numFmtId="0" fontId="16" fillId="0" borderId="22" xfId="33" applyFont="1" applyFill="1" applyBorder="1" applyAlignment="1">
      <alignment horizontal="center" wrapText="1"/>
    </xf>
    <xf numFmtId="0" fontId="19" fillId="5" borderId="24" xfId="0" applyFont="1" applyFill="1" applyBorder="1"/>
    <xf numFmtId="0" fontId="19" fillId="5" borderId="25" xfId="0" applyFont="1" applyFill="1" applyBorder="1"/>
    <xf numFmtId="167" fontId="20" fillId="6" borderId="25" xfId="0" applyNumberFormat="1" applyFont="1" applyFill="1" applyBorder="1"/>
    <xf numFmtId="0" fontId="19" fillId="7" borderId="24" xfId="0" applyFont="1" applyFill="1" applyBorder="1"/>
    <xf numFmtId="0" fontId="19" fillId="7" borderId="25" xfId="0" applyFont="1" applyFill="1" applyBorder="1"/>
    <xf numFmtId="167" fontId="20" fillId="8" borderId="25" xfId="0" applyNumberFormat="1" applyFont="1" applyFill="1" applyBorder="1"/>
    <xf numFmtId="0" fontId="21" fillId="9" borderId="26" xfId="0" applyFont="1" applyFill="1" applyBorder="1"/>
    <xf numFmtId="0" fontId="21" fillId="9" borderId="27" xfId="0" applyFont="1" applyFill="1" applyBorder="1"/>
    <xf numFmtId="0" fontId="22" fillId="9" borderId="27" xfId="0" applyFont="1" applyFill="1" applyBorder="1"/>
    <xf numFmtId="0" fontId="0" fillId="10" borderId="0" xfId="0" applyFill="1"/>
    <xf numFmtId="0" fontId="16" fillId="4" borderId="13" xfId="21" applyFont="1" applyFill="1" applyBorder="1" applyAlignment="1">
      <alignment horizontal="left" vertical="top" wrapText="1"/>
    </xf>
    <xf numFmtId="0" fontId="16" fillId="4" borderId="12" xfId="19" applyFont="1" applyFill="1" applyBorder="1" applyAlignment="1">
      <alignment horizontal="left" vertical="top" wrapText="1"/>
    </xf>
    <xf numFmtId="0" fontId="17" fillId="0" borderId="0" xfId="38" applyFont="1" applyFill="1" applyBorder="1" applyAlignment="1">
      <alignment horizontal="center" vertical="center" wrapText="1"/>
    </xf>
    <xf numFmtId="0" fontId="17" fillId="0" borderId="0" xfId="37" applyFont="1" applyFill="1" applyBorder="1" applyAlignment="1">
      <alignment horizontal="center" vertical="center" wrapText="1"/>
    </xf>
    <xf numFmtId="0" fontId="17" fillId="0" borderId="0" xfId="36" applyFont="1" applyFill="1" applyBorder="1" applyAlignment="1">
      <alignment horizontal="center" vertical="center" wrapText="1"/>
    </xf>
    <xf numFmtId="0" fontId="16" fillId="0" borderId="23" xfId="35" applyFont="1" applyFill="1" applyBorder="1" applyAlignment="1">
      <alignment horizontal="left" wrapText="1"/>
    </xf>
    <xf numFmtId="0" fontId="16" fillId="0" borderId="23" xfId="34" applyFont="1" applyFill="1" applyBorder="1" applyAlignment="1">
      <alignment horizontal="left" wrapText="1"/>
    </xf>
    <xf numFmtId="0" fontId="16" fillId="4" borderId="21" xfId="32" applyFont="1" applyFill="1" applyBorder="1" applyAlignment="1">
      <alignment horizontal="left" vertical="top" wrapText="1"/>
    </xf>
    <xf numFmtId="0" fontId="16" fillId="4" borderId="8" xfId="12" applyFont="1" applyFill="1" applyBorder="1" applyAlignment="1">
      <alignment horizontal="left" vertical="top" wrapText="1"/>
    </xf>
    <xf numFmtId="0" fontId="18" fillId="0" borderId="0" xfId="39"/>
    <xf numFmtId="0" fontId="24" fillId="0" borderId="0" xfId="39" applyFont="1"/>
    <xf numFmtId="168" fontId="18" fillId="0" borderId="0" xfId="39" applyNumberFormat="1"/>
    <xf numFmtId="22" fontId="18" fillId="0" borderId="0" xfId="39" applyNumberFormat="1"/>
    <xf numFmtId="169" fontId="18" fillId="0" borderId="0" xfId="39" applyNumberFormat="1"/>
    <xf numFmtId="22" fontId="18" fillId="0" borderId="0" xfId="39" applyNumberFormat="1" applyAlignment="1">
      <alignment horizontal="right"/>
    </xf>
    <xf numFmtId="22" fontId="25" fillId="0" borderId="0" xfId="39" applyNumberFormat="1" applyFont="1" applyAlignment="1">
      <alignment horizontal="right"/>
    </xf>
    <xf numFmtId="0" fontId="26" fillId="0" borderId="0" xfId="39" applyFont="1" applyAlignment="1">
      <alignment horizontal="right"/>
    </xf>
    <xf numFmtId="0" fontId="18" fillId="2" borderId="28" xfId="39" applyFill="1" applyBorder="1"/>
    <xf numFmtId="169" fontId="18" fillId="0" borderId="28" xfId="40" applyBorder="1"/>
    <xf numFmtId="169" fontId="18" fillId="0" borderId="28" xfId="39" applyNumberFormat="1" applyBorder="1"/>
    <xf numFmtId="2" fontId="18" fillId="0" borderId="28" xfId="39" applyNumberFormat="1" applyBorder="1"/>
    <xf numFmtId="2" fontId="18" fillId="0" borderId="28" xfId="40" applyNumberFormat="1" applyBorder="1"/>
    <xf numFmtId="170" fontId="18" fillId="0" borderId="28" xfId="39" applyNumberFormat="1" applyBorder="1"/>
    <xf numFmtId="0" fontId="18" fillId="0" borderId="28" xfId="39" applyBorder="1"/>
    <xf numFmtId="1" fontId="18" fillId="0" borderId="28" xfId="39" applyNumberFormat="1" applyBorder="1"/>
    <xf numFmtId="0" fontId="27" fillId="2" borderId="28" xfId="39" applyFont="1" applyFill="1" applyBorder="1" applyAlignment="1">
      <alignment horizontal="center" wrapText="1"/>
    </xf>
    <xf numFmtId="0" fontId="27" fillId="2" borderId="28" xfId="39" applyFont="1" applyFill="1" applyBorder="1" applyAlignment="1">
      <alignment horizontal="center"/>
    </xf>
    <xf numFmtId="0" fontId="26" fillId="2" borderId="28" xfId="39" applyFont="1" applyFill="1" applyBorder="1" applyAlignment="1">
      <alignment textRotation="90"/>
    </xf>
    <xf numFmtId="14" fontId="18" fillId="0" borderId="28" xfId="39" applyNumberFormat="1" applyBorder="1"/>
    <xf numFmtId="9" fontId="18" fillId="0" borderId="28" xfId="39" applyNumberFormat="1" applyBorder="1"/>
    <xf numFmtId="1" fontId="0" fillId="0" borderId="0" xfId="0" applyNumberFormat="1"/>
    <xf numFmtId="0" fontId="28" fillId="0" borderId="0" xfId="0" applyFont="1"/>
    <xf numFmtId="0" fontId="23" fillId="0" borderId="0" xfId="0" applyFont="1"/>
    <xf numFmtId="0" fontId="29" fillId="11" borderId="28" xfId="0" applyFont="1" applyFill="1" applyBorder="1"/>
    <xf numFmtId="0" fontId="0" fillId="0" borderId="28" xfId="0" applyBorder="1"/>
    <xf numFmtId="9" fontId="0" fillId="0" borderId="28" xfId="0" applyNumberFormat="1" applyBorder="1"/>
    <xf numFmtId="0" fontId="25" fillId="0" borderId="0" xfId="41"/>
    <xf numFmtId="171" fontId="25" fillId="0" borderId="0" xfId="41" applyNumberFormat="1" applyAlignment="1" applyProtection="1">
      <alignment horizontal="center"/>
      <protection locked="0"/>
    </xf>
    <xf numFmtId="0" fontId="26" fillId="0" borderId="29" xfId="41" applyFont="1" applyBorder="1"/>
    <xf numFmtId="0" fontId="26" fillId="0" borderId="30" xfId="41" applyFont="1" applyBorder="1" applyAlignment="1">
      <alignment horizontal="right"/>
    </xf>
    <xf numFmtId="0" fontId="26" fillId="0" borderId="29" xfId="41" applyFont="1" applyBorder="1" applyAlignment="1">
      <alignment horizontal="right"/>
    </xf>
    <xf numFmtId="0" fontId="25" fillId="0" borderId="0" xfId="41" applyProtection="1">
      <protection hidden="1"/>
    </xf>
    <xf numFmtId="172" fontId="25" fillId="0" borderId="0" xfId="41" applyNumberFormat="1" applyProtection="1">
      <protection hidden="1"/>
    </xf>
    <xf numFmtId="20" fontId="25" fillId="0" borderId="0" xfId="41" applyNumberFormat="1" applyProtection="1">
      <protection hidden="1"/>
    </xf>
    <xf numFmtId="172" fontId="0" fillId="0" borderId="0" xfId="42" applyNumberFormat="1" applyFont="1" applyFill="1" applyBorder="1" applyAlignment="1" applyProtection="1">
      <protection hidden="1"/>
    </xf>
    <xf numFmtId="173" fontId="0" fillId="0" borderId="0" xfId="42" applyFont="1" applyFill="1" applyBorder="1" applyAlignment="1" applyProtection="1">
      <protection hidden="1"/>
    </xf>
    <xf numFmtId="0" fontId="26" fillId="0" borderId="29" xfId="42" applyNumberFormat="1" applyFont="1" applyFill="1" applyBorder="1" applyAlignment="1" applyProtection="1">
      <alignment horizontal="right"/>
      <protection hidden="1"/>
    </xf>
    <xf numFmtId="171" fontId="25" fillId="0" borderId="0" xfId="41" applyNumberFormat="1" applyProtection="1">
      <protection hidden="1"/>
    </xf>
    <xf numFmtId="0" fontId="26" fillId="0" borderId="31" xfId="42" applyNumberFormat="1" applyFont="1" applyFill="1" applyBorder="1" applyAlignment="1" applyProtection="1">
      <alignment horizontal="right"/>
      <protection hidden="1"/>
    </xf>
    <xf numFmtId="171" fontId="26" fillId="0" borderId="32" xfId="41" applyNumberFormat="1" applyFont="1" applyBorder="1" applyAlignment="1" applyProtection="1">
      <alignment horizontal="right"/>
      <protection hidden="1"/>
    </xf>
    <xf numFmtId="14" fontId="30" fillId="12" borderId="33" xfId="41" applyNumberFormat="1" applyFont="1" applyFill="1" applyBorder="1" applyAlignment="1" applyProtection="1">
      <alignment horizontal="center"/>
      <protection hidden="1"/>
    </xf>
    <xf numFmtId="14" fontId="25" fillId="0" borderId="0" xfId="41" applyNumberFormat="1" applyAlignment="1" applyProtection="1">
      <alignment horizontal="left"/>
      <protection hidden="1"/>
    </xf>
    <xf numFmtId="14" fontId="25" fillId="0" borderId="34" xfId="41" applyNumberFormat="1" applyBorder="1" applyProtection="1">
      <protection hidden="1"/>
    </xf>
    <xf numFmtId="0" fontId="25" fillId="0" borderId="28" xfId="41" applyBorder="1"/>
    <xf numFmtId="20" fontId="25" fillId="0" borderId="32" xfId="41" applyNumberFormat="1" applyBorder="1" applyAlignment="1" applyProtection="1">
      <alignment horizontal="center"/>
      <protection locked="0"/>
    </xf>
    <xf numFmtId="0" fontId="25" fillId="0" borderId="33" xfId="41" applyBorder="1" applyAlignment="1" applyProtection="1">
      <alignment horizontal="center"/>
      <protection locked="0"/>
    </xf>
    <xf numFmtId="20" fontId="25" fillId="0" borderId="33" xfId="41" applyNumberFormat="1" applyBorder="1" applyAlignment="1" applyProtection="1">
      <alignment horizontal="center"/>
      <protection locked="0"/>
    </xf>
    <xf numFmtId="0" fontId="25" fillId="0" borderId="33" xfId="41" applyBorder="1" applyAlignment="1" applyProtection="1">
      <alignment horizontal="left"/>
      <protection locked="0" hidden="1"/>
    </xf>
    <xf numFmtId="14" fontId="25" fillId="0" borderId="33" xfId="41" applyNumberFormat="1" applyBorder="1" applyAlignment="1" applyProtection="1">
      <alignment horizontal="center"/>
      <protection hidden="1"/>
    </xf>
    <xf numFmtId="0" fontId="31" fillId="13" borderId="35" xfId="41" applyFont="1" applyFill="1" applyBorder="1" applyAlignment="1" applyProtection="1">
      <alignment horizontal="center" wrapText="1"/>
      <protection hidden="1"/>
    </xf>
    <xf numFmtId="0" fontId="31" fillId="13" borderId="33" xfId="41" applyFont="1" applyFill="1" applyBorder="1" applyAlignment="1" applyProtection="1">
      <alignment horizontal="center" wrapText="1"/>
      <protection hidden="1"/>
    </xf>
    <xf numFmtId="0" fontId="31" fillId="13" borderId="33" xfId="41" applyFont="1" applyFill="1" applyBorder="1" applyAlignment="1" applyProtection="1">
      <alignment horizontal="center"/>
      <protection hidden="1"/>
    </xf>
    <xf numFmtId="0" fontId="32" fillId="0" borderId="0" xfId="43"/>
    <xf numFmtId="0" fontId="32" fillId="0" borderId="0" xfId="43" applyAlignment="1">
      <alignment wrapText="1"/>
    </xf>
    <xf numFmtId="174" fontId="32" fillId="0" borderId="0" xfId="43" applyNumberFormat="1"/>
    <xf numFmtId="14" fontId="32" fillId="0" borderId="0" xfId="43" applyNumberFormat="1"/>
    <xf numFmtId="0" fontId="33" fillId="14" borderId="0" xfId="43" applyFont="1" applyFill="1" applyAlignment="1">
      <alignment wrapText="1"/>
    </xf>
    <xf numFmtId="0" fontId="33" fillId="14" borderId="36" xfId="43" applyFont="1" applyFill="1" applyBorder="1" applyAlignment="1">
      <alignment wrapText="1"/>
    </xf>
    <xf numFmtId="0" fontId="32" fillId="0" borderId="28" xfId="43" applyBorder="1"/>
    <xf numFmtId="0" fontId="32" fillId="0" borderId="28" xfId="43" applyBorder="1" applyAlignment="1">
      <alignment horizontal="left" wrapText="1"/>
    </xf>
    <xf numFmtId="9" fontId="32" fillId="0" borderId="28" xfId="43" applyNumberFormat="1" applyBorder="1"/>
    <xf numFmtId="0" fontId="32" fillId="0" borderId="37" xfId="43" applyBorder="1" applyAlignment="1">
      <alignment horizontal="left"/>
    </xf>
    <xf numFmtId="0" fontId="32" fillId="0" borderId="38" xfId="43" applyBorder="1" applyAlignment="1">
      <alignment horizontal="left"/>
    </xf>
    <xf numFmtId="0" fontId="32" fillId="0" borderId="39" xfId="43" applyBorder="1" applyAlignment="1">
      <alignment horizontal="left"/>
    </xf>
    <xf numFmtId="0" fontId="32" fillId="0" borderId="28" xfId="43" applyBorder="1" applyAlignment="1">
      <alignment wrapText="1"/>
    </xf>
    <xf numFmtId="0" fontId="34" fillId="0" borderId="0" xfId="43" applyFont="1"/>
    <xf numFmtId="0" fontId="32" fillId="0" borderId="37" xfId="43" applyBorder="1" applyAlignment="1">
      <alignment horizontal="left" vertical="top" wrapText="1"/>
    </xf>
    <xf numFmtId="0" fontId="32" fillId="0" borderId="38" xfId="43" applyBorder="1" applyAlignment="1">
      <alignment horizontal="left" vertical="top" wrapText="1"/>
    </xf>
    <xf numFmtId="0" fontId="32" fillId="0" borderId="39" xfId="43" applyBorder="1" applyAlignment="1">
      <alignment horizontal="left" vertical="top" wrapText="1"/>
    </xf>
  </cellXfs>
  <cellStyles count="44">
    <cellStyle name="Comma 2" xfId="2" xr:uid="{00000000-0005-0000-0000-000000000000}"/>
    <cellStyle name="Comma 3" xfId="42" xr:uid="{2030BD17-2286-4641-8251-137E34CDF53F}"/>
    <cellStyle name="Currency 2" xfId="40" xr:uid="{3B44372F-7744-43E7-86F1-3820A3F85EA9}"/>
    <cellStyle name="Normal" xfId="0" builtinId="0"/>
    <cellStyle name="Normal 2" xfId="1" xr:uid="{00000000-0005-0000-0000-000002000000}"/>
    <cellStyle name="Normal 3" xfId="4" xr:uid="{00000000-0005-0000-0000-000003000000}"/>
    <cellStyle name="Normal 4" xfId="6" xr:uid="{CE7D38B5-B17C-4F34-9DB7-8551DF3F3A47}"/>
    <cellStyle name="Normal 5" xfId="39" xr:uid="{000D8F01-55F6-4839-821D-11EE10049E33}"/>
    <cellStyle name="Normal 6" xfId="41" xr:uid="{6EFFE8E9-CF6E-4F69-B6BA-358E7778EE60}"/>
    <cellStyle name="Normal 7" xfId="43" xr:uid="{D8B431B7-44AC-44C4-86B2-531AF2BB9CF8}"/>
    <cellStyle name="Normal_ARUANNE" xfId="3" xr:uid="{00000000-0005-0000-0000-000004000000}"/>
    <cellStyle name="Percent 2" xfId="5" xr:uid="{00000000-0005-0000-0000-000008000000}"/>
    <cellStyle name="style1570097969190" xfId="37" xr:uid="{BEEB4525-33A5-4D20-8A31-D14F5F8926F4}"/>
    <cellStyle name="style1570097969268" xfId="36" xr:uid="{6F25397F-646E-4650-BC0C-0285B87A65C9}"/>
    <cellStyle name="style1570097969346" xfId="38" xr:uid="{A8E3816E-3799-436C-9028-C319F8B8E7A2}"/>
    <cellStyle name="style1570097969409" xfId="35" xr:uid="{4008EBF6-A6DD-4160-9F92-71509A083993}"/>
    <cellStyle name="style1570097969471" xfId="34" xr:uid="{6DAEC9DF-F76D-4C48-A318-0DF0DC8CC751}"/>
    <cellStyle name="style1570097969534" xfId="33" xr:uid="{111315BB-19DD-4566-B40C-6D56A6B0D45B}"/>
    <cellStyle name="style1570097969784" xfId="19" xr:uid="{9551E379-AD48-4A51-8E24-4EF7E462FA09}"/>
    <cellStyle name="style1570097969846" xfId="21" xr:uid="{35BED581-885D-4F2A-8B69-5D8FEFAD9210}"/>
    <cellStyle name="style1570097969909" xfId="32" xr:uid="{A1FE0B03-6DD3-4067-98F1-3771958F0078}"/>
    <cellStyle name="style1570097969971" xfId="31" xr:uid="{C4D261D1-FD43-4658-B40E-40BC33F49930}"/>
    <cellStyle name="style1570097970018" xfId="18" xr:uid="{16278F70-B26B-4BAE-99F7-59BEFD74299B}"/>
    <cellStyle name="style1570097970081" xfId="26" xr:uid="{5D9FCC40-4B06-4DFB-8CB3-5FDDECD2817D}"/>
    <cellStyle name="style1570097970174" xfId="12" xr:uid="{FB968477-5040-4A09-B1F9-DEBC64B45158}"/>
    <cellStyle name="style1570097970237" xfId="11" xr:uid="{82FC71DC-303C-4CCC-A86C-57200D719039}"/>
    <cellStyle name="style1570097970299" xfId="30" xr:uid="{FDFC89F6-D789-4E50-9020-BD9A83300B1A}"/>
    <cellStyle name="style1570097970362" xfId="29" xr:uid="{4E73CFCE-413E-4E3A-B4DD-D20AA35526A0}"/>
    <cellStyle name="style1570097970409" xfId="28" xr:uid="{0E29220B-EC75-4B91-9B38-094FD8CBCADA}"/>
    <cellStyle name="style1570097970456" xfId="27" xr:uid="{2A2C66C3-8357-4206-AD00-8383729D2F5C}"/>
    <cellStyle name="style1570097970518" xfId="17" xr:uid="{6A665F1A-781F-4391-89DD-A8E32BD833FD}"/>
    <cellStyle name="style1570097970565" xfId="16" xr:uid="{527AD9A6-B222-4D0C-A6C2-D31161179707}"/>
    <cellStyle name="style1570097970627" xfId="15" xr:uid="{BC682D99-FEBF-4ACB-BF89-FC4A53E1CEEE}"/>
    <cellStyle name="style1570097970659" xfId="14" xr:uid="{338392A0-9F99-4FB4-947B-025A59F39154}"/>
    <cellStyle name="style1570097970705" xfId="13" xr:uid="{F5BDB4F2-B754-4AC0-AFB4-C96E1CA091B7}"/>
    <cellStyle name="style1570097970752" xfId="25" xr:uid="{E4246859-DA0F-468C-8C8A-DC3DCA3CAD18}"/>
    <cellStyle name="style1570097970815" xfId="24" xr:uid="{BBDB3460-407D-4A3D-A5C0-AB2B4D89A103}"/>
    <cellStyle name="style1570097970877" xfId="23" xr:uid="{7E0924E7-FF91-4492-8C18-B5318505472C}"/>
    <cellStyle name="style1570097970909" xfId="22" xr:uid="{B572A162-B5AF-420F-8855-3B4B9B7E24A9}"/>
    <cellStyle name="style1570097970971" xfId="20" xr:uid="{8CA7EBCE-FB49-4D66-B90C-8772E1C3A00A}"/>
    <cellStyle name="style1570097971049" xfId="10" xr:uid="{D57CD4C1-4C3D-433A-BF97-084154132C5F}"/>
    <cellStyle name="style1570097971112" xfId="9" xr:uid="{2BBDB1FB-BEDC-4EC3-B632-ADF098AA1C4E}"/>
    <cellStyle name="style1570097971174" xfId="8" xr:uid="{9DE6D00A-C8CF-4AE4-9A7E-2CCF13C03E03}"/>
    <cellStyle name="style1570097971221" xfId="7" xr:uid="{FEB47F63-4D9E-4329-976D-801EB7A3184A}"/>
  </cellStyles>
  <dxfs count="1"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rina%20Amitan\Documents\Dokumendid\irina\Sugis_16\Koolitus_2016\Kord_1\paev_1_tehtu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1"/>
      <sheetName val="Müügid"/>
      <sheetName val="Hinnakiri"/>
      <sheetName val="Isikud"/>
      <sheetName val="FunctionIfS "/>
      <sheetName val="YL5"/>
      <sheetName val="Sheet2"/>
      <sheetName val="Isikud_2"/>
      <sheetName val="abi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C7" t="str">
            <v>Harjumaa</v>
          </cell>
          <cell r="E7" t="str">
            <v>Kuressaare</v>
          </cell>
        </row>
        <row r="8">
          <cell r="C8" t="str">
            <v>Harjumaa, Harku Vald</v>
          </cell>
          <cell r="E8" t="str">
            <v>Maardu</v>
          </cell>
        </row>
        <row r="9">
          <cell r="C9" t="str">
            <v>Harjumaa, Kuusalu Vald</v>
          </cell>
          <cell r="E9" t="str">
            <v>Narva</v>
          </cell>
        </row>
        <row r="10">
          <cell r="C10" t="str">
            <v>Harjumaa, Saku Alevik</v>
          </cell>
          <cell r="E10" t="str">
            <v>Pärnu</v>
          </cell>
        </row>
        <row r="11">
          <cell r="C11" t="str">
            <v>Harjumaa, Saku Vald</v>
          </cell>
          <cell r="E11" t="str">
            <v>Tallinn</v>
          </cell>
        </row>
        <row r="12">
          <cell r="C12" t="str">
            <v>Harjumaa, Saue Vald</v>
          </cell>
          <cell r="E12" t="str">
            <v>Tartu</v>
          </cell>
        </row>
        <row r="13">
          <cell r="C13" t="str">
            <v>Harjumaa, Viimsi Vald</v>
          </cell>
        </row>
        <row r="14">
          <cell r="C14" t="str">
            <v>Kuressaare</v>
          </cell>
        </row>
        <row r="15">
          <cell r="C15" t="str">
            <v>Maardu</v>
          </cell>
        </row>
        <row r="16">
          <cell r="C16" t="str">
            <v>Narva</v>
          </cell>
        </row>
        <row r="17">
          <cell r="C17" t="str">
            <v>Põlvamaa, Kõlleste Vald</v>
          </cell>
        </row>
        <row r="18">
          <cell r="C18" t="str">
            <v>Pärnu</v>
          </cell>
        </row>
        <row r="19">
          <cell r="C19" t="str">
            <v>Pärnumaa, Audru Vald</v>
          </cell>
        </row>
        <row r="20">
          <cell r="C20" t="str">
            <v>Tallinn</v>
          </cell>
        </row>
        <row r="21">
          <cell r="C21" t="str">
            <v>Tartu</v>
          </cell>
        </row>
        <row r="22">
          <cell r="C22" t="str">
            <v>Tartumaa</v>
          </cell>
        </row>
        <row r="23">
          <cell r="C23" t="str">
            <v>Tartumaa, Luunja Vald</v>
          </cell>
        </row>
        <row r="24">
          <cell r="C24" t="str">
            <v>Viljandimaa, Suure-Jaani Vald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275B1-24D4-4E7F-9042-2ABACDB33D62}">
  <dimension ref="A1:H30"/>
  <sheetViews>
    <sheetView tabSelected="1" workbookViewId="0">
      <selection activeCell="F1" sqref="F1"/>
    </sheetView>
  </sheetViews>
  <sheetFormatPr defaultRowHeight="14.4"/>
  <cols>
    <col min="1" max="1" width="11.33203125" bestFit="1" customWidth="1"/>
    <col min="2" max="2" width="11.6640625" bestFit="1" customWidth="1"/>
    <col min="3" max="3" width="14.109375" bestFit="1" customWidth="1"/>
    <col min="4" max="4" width="11.88671875" bestFit="1" customWidth="1"/>
    <col min="6" max="6" width="10.5546875" customWidth="1"/>
  </cols>
  <sheetData>
    <row r="1" spans="1:8" ht="15.6">
      <c r="A1" s="102" t="s">
        <v>333</v>
      </c>
      <c r="B1" s="104">
        <v>0.22</v>
      </c>
      <c r="D1" s="102" t="s">
        <v>332</v>
      </c>
      <c r="E1" s="103">
        <v>7848</v>
      </c>
      <c r="H1" s="100" t="s">
        <v>331</v>
      </c>
    </row>
    <row r="2" spans="1:8" ht="15.6">
      <c r="A2" s="102" t="s">
        <v>330</v>
      </c>
      <c r="B2" s="103">
        <v>400</v>
      </c>
      <c r="D2" s="102" t="s">
        <v>329</v>
      </c>
      <c r="E2" s="103">
        <v>14400</v>
      </c>
      <c r="H2" s="100" t="s">
        <v>328</v>
      </c>
    </row>
    <row r="3" spans="1:8" ht="15.6">
      <c r="A3" s="102" t="s">
        <v>327</v>
      </c>
      <c r="B3" s="103">
        <v>100</v>
      </c>
      <c r="D3" s="102" t="s">
        <v>326</v>
      </c>
      <c r="E3" s="103">
        <v>25200</v>
      </c>
      <c r="H3" s="100" t="s">
        <v>325</v>
      </c>
    </row>
    <row r="4" spans="1:8">
      <c r="H4" s="100" t="s">
        <v>324</v>
      </c>
    </row>
    <row r="5" spans="1:8" ht="21.6" customHeight="1">
      <c r="A5" s="102" t="s">
        <v>323</v>
      </c>
      <c r="B5" s="102" t="s">
        <v>322</v>
      </c>
      <c r="C5" s="102" t="s">
        <v>321</v>
      </c>
      <c r="D5" s="102" t="s">
        <v>320</v>
      </c>
      <c r="E5" s="102" t="s">
        <v>319</v>
      </c>
      <c r="G5" s="101"/>
      <c r="H5" s="100" t="s">
        <v>318</v>
      </c>
    </row>
    <row r="6" spans="1:8">
      <c r="A6">
        <f>B2</f>
        <v>400</v>
      </c>
      <c r="C6" s="99"/>
      <c r="D6" s="99"/>
      <c r="E6" s="99"/>
    </row>
    <row r="7" spans="1:8">
      <c r="A7">
        <f>A6+$B$3</f>
        <v>500</v>
      </c>
      <c r="C7" s="99"/>
      <c r="D7" s="99"/>
      <c r="E7" s="99"/>
    </row>
    <row r="8" spans="1:8">
      <c r="A8">
        <f>A7+$B$3</f>
        <v>600</v>
      </c>
      <c r="C8" s="99"/>
      <c r="D8" s="99"/>
      <c r="E8" s="99"/>
    </row>
    <row r="9" spans="1:8">
      <c r="A9">
        <f>A8+$B$3</f>
        <v>700</v>
      </c>
      <c r="C9" s="99"/>
      <c r="D9" s="99"/>
      <c r="E9" s="99"/>
    </row>
    <row r="10" spans="1:8">
      <c r="A10">
        <f>A9+$B$3</f>
        <v>800</v>
      </c>
      <c r="C10" s="99"/>
      <c r="D10" s="99"/>
      <c r="E10" s="99"/>
    </row>
    <row r="11" spans="1:8">
      <c r="A11">
        <f>A10+$B$3</f>
        <v>900</v>
      </c>
      <c r="C11" s="99"/>
      <c r="D11" s="99"/>
      <c r="E11" s="99"/>
    </row>
    <row r="12" spans="1:8">
      <c r="A12">
        <f>A11+$B$3</f>
        <v>1000</v>
      </c>
      <c r="C12" s="99"/>
      <c r="D12" s="99"/>
      <c r="E12" s="99"/>
    </row>
    <row r="13" spans="1:8">
      <c r="A13">
        <f>A12+$B$3</f>
        <v>1100</v>
      </c>
      <c r="C13" s="99"/>
      <c r="D13" s="99"/>
      <c r="E13" s="99"/>
    </row>
    <row r="14" spans="1:8">
      <c r="A14">
        <f>A13+$B$3</f>
        <v>1200</v>
      </c>
      <c r="C14" s="99"/>
      <c r="D14" s="99"/>
      <c r="E14" s="99"/>
    </row>
    <row r="15" spans="1:8">
      <c r="A15">
        <f>A14+$B$3</f>
        <v>1300</v>
      </c>
      <c r="C15" s="99"/>
      <c r="D15" s="99"/>
      <c r="E15" s="99"/>
    </row>
    <row r="16" spans="1:8">
      <c r="A16">
        <f>A15+$B$3</f>
        <v>1400</v>
      </c>
      <c r="C16" s="99"/>
      <c r="D16" s="99"/>
      <c r="E16" s="99"/>
    </row>
    <row r="17" spans="1:5">
      <c r="A17">
        <f>A16+$B$3</f>
        <v>1500</v>
      </c>
      <c r="C17" s="99"/>
      <c r="D17" s="99"/>
      <c r="E17" s="99"/>
    </row>
    <row r="18" spans="1:5">
      <c r="A18">
        <f>A17+$B$3</f>
        <v>1600</v>
      </c>
      <c r="C18" s="99"/>
      <c r="D18" s="99"/>
      <c r="E18" s="99"/>
    </row>
    <row r="19" spans="1:5">
      <c r="A19">
        <f>A18+$B$3</f>
        <v>1700</v>
      </c>
      <c r="C19" s="99"/>
      <c r="D19" s="99"/>
      <c r="E19" s="99"/>
    </row>
    <row r="20" spans="1:5">
      <c r="A20">
        <f>A19+$B$3</f>
        <v>1800</v>
      </c>
      <c r="C20" s="99"/>
      <c r="D20" s="99"/>
      <c r="E20" s="99"/>
    </row>
    <row r="21" spans="1:5">
      <c r="A21">
        <f>A20+$B$3</f>
        <v>1900</v>
      </c>
      <c r="C21" s="99"/>
      <c r="D21" s="99"/>
      <c r="E21" s="99"/>
    </row>
    <row r="22" spans="1:5">
      <c r="A22">
        <f>A21+$B$3</f>
        <v>2000</v>
      </c>
      <c r="C22" s="99"/>
      <c r="D22" s="99"/>
      <c r="E22" s="99"/>
    </row>
    <row r="23" spans="1:5">
      <c r="A23">
        <f>A22+$B$3</f>
        <v>2100</v>
      </c>
      <c r="C23" s="99"/>
      <c r="D23" s="99"/>
      <c r="E23" s="99"/>
    </row>
    <row r="24" spans="1:5">
      <c r="A24">
        <f>A23+$B$3</f>
        <v>2200</v>
      </c>
      <c r="C24" s="99"/>
      <c r="D24" s="99"/>
      <c r="E24" s="99"/>
    </row>
    <row r="25" spans="1:5">
      <c r="A25">
        <f>A24+$B$3</f>
        <v>2300</v>
      </c>
      <c r="C25" s="99"/>
      <c r="D25" s="99"/>
      <c r="E25" s="99"/>
    </row>
    <row r="26" spans="1:5">
      <c r="A26">
        <f>A25+$B$3</f>
        <v>2400</v>
      </c>
      <c r="C26" s="99"/>
      <c r="D26" s="99"/>
      <c r="E26" s="99"/>
    </row>
    <row r="27" spans="1:5">
      <c r="A27">
        <f>A26+$B$3</f>
        <v>2500</v>
      </c>
      <c r="C27" s="99"/>
      <c r="D27" s="99"/>
      <c r="E27" s="99"/>
    </row>
    <row r="28" spans="1:5">
      <c r="A28">
        <f>A27+$B$3</f>
        <v>2600</v>
      </c>
      <c r="C28" s="99"/>
      <c r="D28" s="99"/>
      <c r="E28" s="99"/>
    </row>
    <row r="29" spans="1:5">
      <c r="A29">
        <f>A28+$B$3</f>
        <v>2700</v>
      </c>
      <c r="C29" s="99"/>
      <c r="D29" s="99"/>
      <c r="E29" s="99"/>
    </row>
    <row r="30" spans="1:5">
      <c r="A30">
        <f>A29+$B$3</f>
        <v>2800</v>
      </c>
      <c r="C30" s="99"/>
      <c r="D30" s="99"/>
      <c r="E30" s="9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4ED1B-83D8-47D7-9048-DA84374A1648}">
  <dimension ref="A1:D10"/>
  <sheetViews>
    <sheetView workbookViewId="0">
      <selection activeCell="B4" sqref="B4"/>
    </sheetView>
  </sheetViews>
  <sheetFormatPr defaultRowHeight="14.4"/>
  <cols>
    <col min="1" max="1" width="20.109375" bestFit="1" customWidth="1"/>
  </cols>
  <sheetData>
    <row r="1" spans="1:4">
      <c r="A1" s="68" t="s">
        <v>269</v>
      </c>
      <c r="B1" s="68"/>
      <c r="C1" s="68"/>
      <c r="D1" s="68"/>
    </row>
    <row r="3" spans="1:4" ht="15" thickBot="1">
      <c r="A3" s="67" t="s">
        <v>268</v>
      </c>
      <c r="B3" s="66" t="s">
        <v>97</v>
      </c>
      <c r="C3" s="65" t="s">
        <v>96</v>
      </c>
    </row>
    <row r="4" spans="1:4" ht="15" thickTop="1">
      <c r="A4" s="61">
        <v>39088</v>
      </c>
      <c r="B4" s="60"/>
      <c r="C4" s="59"/>
    </row>
    <row r="5" spans="1:4">
      <c r="A5" s="64">
        <v>38375</v>
      </c>
      <c r="B5" s="63"/>
      <c r="C5" s="62"/>
    </row>
    <row r="6" spans="1:4">
      <c r="A6" s="61">
        <v>38392</v>
      </c>
      <c r="B6" s="60"/>
      <c r="C6" s="59"/>
    </row>
    <row r="7" spans="1:4">
      <c r="A7" s="64">
        <v>38409</v>
      </c>
      <c r="B7" s="63"/>
      <c r="C7" s="62"/>
    </row>
    <row r="8" spans="1:4">
      <c r="A8" s="61">
        <v>38426</v>
      </c>
      <c r="B8" s="60"/>
      <c r="C8" s="59"/>
    </row>
    <row r="9" spans="1:4">
      <c r="A9" s="64">
        <v>38443</v>
      </c>
      <c r="B9" s="63"/>
      <c r="C9" s="62"/>
    </row>
    <row r="10" spans="1:4">
      <c r="A10" s="61">
        <v>38460</v>
      </c>
      <c r="B10" s="60"/>
      <c r="C10" s="59"/>
    </row>
  </sheetData>
  <dataValidations count="1">
    <dataValidation allowBlank="1" showInputMessage="1" showErrorMessage="1" promptTitle="Tähelepanu!" prompt="Kuupäev kirjuta kujul päev.kuu.aasta" sqref="A4:A10" xr:uid="{99CF2722-F249-437F-8370-00A73FA1C03F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8BD7B-4AA7-43FC-83AB-1D3B2F5DBB7B}">
  <dimension ref="A1:F17"/>
  <sheetViews>
    <sheetView zoomScale="120" workbookViewId="0"/>
  </sheetViews>
  <sheetFormatPr defaultRowHeight="13.2"/>
  <cols>
    <col min="1" max="1" width="3.33203125" style="78" customWidth="1"/>
    <col min="2" max="2" width="8.33203125" style="78" customWidth="1"/>
    <col min="3" max="4" width="13.6640625" style="78" customWidth="1"/>
    <col min="5" max="5" width="13.88671875" style="78" customWidth="1"/>
    <col min="6" max="6" width="12.88671875" style="78" customWidth="1"/>
    <col min="7" max="16384" width="8.88671875" style="78"/>
  </cols>
  <sheetData>
    <row r="1" spans="1:6" ht="32.25" customHeight="1">
      <c r="A1" s="78" t="s">
        <v>286</v>
      </c>
      <c r="B1" s="78" t="s">
        <v>285</v>
      </c>
      <c r="C1" s="78" t="s">
        <v>284</v>
      </c>
      <c r="D1" s="78" t="s">
        <v>283</v>
      </c>
      <c r="E1" s="78" t="s">
        <v>282</v>
      </c>
      <c r="F1" s="78" t="s">
        <v>281</v>
      </c>
    </row>
    <row r="2" spans="1:6">
      <c r="A2" s="78">
        <v>1</v>
      </c>
      <c r="B2" s="78" t="s">
        <v>10</v>
      </c>
      <c r="C2" s="80">
        <v>39002</v>
      </c>
      <c r="D2" s="78">
        <v>2</v>
      </c>
      <c r="E2" s="78">
        <v>2000.23</v>
      </c>
    </row>
    <row r="3" spans="1:6">
      <c r="A3" s="78">
        <v>2</v>
      </c>
      <c r="B3" s="78" t="s">
        <v>280</v>
      </c>
      <c r="C3" s="80">
        <v>39000</v>
      </c>
      <c r="D3" s="78">
        <v>4</v>
      </c>
      <c r="E3" s="78">
        <v>3000.33</v>
      </c>
    </row>
    <row r="4" spans="1:6">
      <c r="A4" s="78">
        <v>3</v>
      </c>
      <c r="B4" s="78" t="s">
        <v>279</v>
      </c>
      <c r="C4" s="80">
        <v>39029</v>
      </c>
      <c r="D4" s="78">
        <v>6</v>
      </c>
      <c r="E4" s="78">
        <v>1500.45</v>
      </c>
    </row>
    <row r="5" spans="1:6">
      <c r="A5" s="78">
        <v>4</v>
      </c>
      <c r="B5" s="78" t="s">
        <v>278</v>
      </c>
      <c r="C5" s="80">
        <v>39054</v>
      </c>
      <c r="D5" s="78">
        <v>2</v>
      </c>
      <c r="E5" s="78">
        <v>2300.7600000000002</v>
      </c>
    </row>
    <row r="6" spans="1:6">
      <c r="A6" s="78">
        <v>5</v>
      </c>
      <c r="B6" s="78" t="s">
        <v>277</v>
      </c>
      <c r="C6" s="80">
        <v>39036</v>
      </c>
      <c r="D6" s="78">
        <v>7</v>
      </c>
      <c r="E6" s="78">
        <v>4000</v>
      </c>
    </row>
    <row r="7" spans="1:6">
      <c r="A7" s="78">
        <v>6</v>
      </c>
      <c r="B7" s="78" t="s">
        <v>23</v>
      </c>
      <c r="C7" s="80">
        <v>39010</v>
      </c>
      <c r="D7" s="78">
        <v>10</v>
      </c>
      <c r="E7" s="78">
        <v>8000.21</v>
      </c>
    </row>
    <row r="8" spans="1:6">
      <c r="A8" s="78">
        <v>7</v>
      </c>
      <c r="B8" s="78" t="s">
        <v>276</v>
      </c>
      <c r="C8" s="80">
        <v>38991</v>
      </c>
      <c r="D8" s="78">
        <v>9</v>
      </c>
      <c r="E8" s="78">
        <v>4300.78</v>
      </c>
    </row>
    <row r="9" spans="1:6">
      <c r="C9" s="79"/>
    </row>
    <row r="12" spans="1:6">
      <c r="A12" s="78" t="s">
        <v>275</v>
      </c>
    </row>
    <row r="13" spans="1:6">
      <c r="A13" s="78" t="s">
        <v>274</v>
      </c>
    </row>
    <row r="14" spans="1:6">
      <c r="A14" s="78" t="s">
        <v>273</v>
      </c>
    </row>
    <row r="15" spans="1:6">
      <c r="A15" s="78" t="s">
        <v>272</v>
      </c>
    </row>
    <row r="16" spans="1:6">
      <c r="A16" s="78" t="s">
        <v>271</v>
      </c>
    </row>
    <row r="17" spans="1:1">
      <c r="A17" s="78" t="s">
        <v>270</v>
      </c>
    </row>
  </sheetData>
  <pageMargins left="0.75" right="0.75" top="1" bottom="1" header="0" footer="0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84507-8E1A-4167-8ABD-F5412CF609BB}">
  <dimension ref="A1:J38"/>
  <sheetViews>
    <sheetView topLeftCell="A6" zoomScale="110" zoomScaleNormal="100" workbookViewId="0">
      <selection activeCell="C25" sqref="C25"/>
    </sheetView>
  </sheetViews>
  <sheetFormatPr defaultRowHeight="13.2"/>
  <cols>
    <col min="1" max="1" width="10.5546875" style="78" bestFit="1" customWidth="1"/>
    <col min="2" max="2" width="18.6640625" style="78" customWidth="1"/>
    <col min="3" max="3" width="16" style="78" customWidth="1"/>
    <col min="4" max="4" width="23.33203125" style="78" customWidth="1"/>
    <col min="5" max="5" width="15.6640625" style="78" customWidth="1"/>
    <col min="6" max="6" width="13" style="78" customWidth="1"/>
    <col min="7" max="7" width="12.5546875" style="78" customWidth="1"/>
    <col min="8" max="8" width="18.33203125" style="78" customWidth="1"/>
    <col min="9" max="9" width="11.5546875" style="78" customWidth="1"/>
    <col min="10" max="10" width="11.33203125" style="78" customWidth="1"/>
    <col min="11" max="16384" width="8.88671875" style="78"/>
  </cols>
  <sheetData>
    <row r="1" spans="1:10">
      <c r="A1" s="92" t="s">
        <v>316</v>
      </c>
      <c r="B1" s="98">
        <v>0.08</v>
      </c>
    </row>
    <row r="2" spans="1:10">
      <c r="A2" s="92" t="s">
        <v>315</v>
      </c>
      <c r="B2" s="97">
        <v>45858</v>
      </c>
    </row>
    <row r="3" spans="1:10">
      <c r="A3" s="92" t="s">
        <v>314</v>
      </c>
      <c r="B3" s="92">
        <v>500</v>
      </c>
    </row>
    <row r="5" spans="1:10" ht="33.75" customHeight="1">
      <c r="A5" s="96" t="s">
        <v>286</v>
      </c>
      <c r="B5" s="95" t="s">
        <v>313</v>
      </c>
      <c r="C5" s="95" t="s">
        <v>312</v>
      </c>
      <c r="D5" s="95" t="s">
        <v>311</v>
      </c>
      <c r="E5" s="95" t="s">
        <v>310</v>
      </c>
      <c r="F5" s="95" t="s">
        <v>309</v>
      </c>
      <c r="G5" s="95" t="s">
        <v>308</v>
      </c>
      <c r="H5" s="95" t="s">
        <v>307</v>
      </c>
      <c r="I5" s="95" t="s">
        <v>306</v>
      </c>
      <c r="J5" s="94" t="s">
        <v>305</v>
      </c>
    </row>
    <row r="6" spans="1:10">
      <c r="A6" s="92">
        <v>1</v>
      </c>
      <c r="B6" s="92" t="s">
        <v>304</v>
      </c>
      <c r="C6" s="92">
        <v>100</v>
      </c>
      <c r="D6" s="91">
        <v>45876</v>
      </c>
      <c r="E6" s="90">
        <v>10</v>
      </c>
      <c r="F6" s="87"/>
      <c r="G6" s="93"/>
      <c r="H6" s="88"/>
      <c r="I6" s="88"/>
      <c r="J6" s="87"/>
    </row>
    <row r="7" spans="1:10">
      <c r="A7" s="92">
        <v>2</v>
      </c>
      <c r="B7" s="92" t="s">
        <v>303</v>
      </c>
      <c r="C7" s="92">
        <v>150</v>
      </c>
      <c r="D7" s="91">
        <v>45863</v>
      </c>
      <c r="E7" s="90">
        <v>15</v>
      </c>
      <c r="F7" s="87"/>
      <c r="G7" s="93">
        <v>15</v>
      </c>
      <c r="H7" s="88"/>
      <c r="I7" s="88"/>
      <c r="J7" s="87"/>
    </row>
    <row r="8" spans="1:10">
      <c r="A8" s="92">
        <v>3</v>
      </c>
      <c r="B8" s="92" t="s">
        <v>302</v>
      </c>
      <c r="C8" s="92">
        <v>1</v>
      </c>
      <c r="D8" s="91">
        <v>45852</v>
      </c>
      <c r="E8" s="90">
        <v>2000</v>
      </c>
      <c r="F8" s="87"/>
      <c r="G8" s="93"/>
      <c r="H8" s="88"/>
      <c r="I8" s="88"/>
      <c r="J8" s="87"/>
    </row>
    <row r="9" spans="1:10">
      <c r="A9" s="92">
        <v>4</v>
      </c>
      <c r="B9" s="92" t="s">
        <v>301</v>
      </c>
      <c r="C9" s="92">
        <v>125</v>
      </c>
      <c r="D9" s="91">
        <v>45820</v>
      </c>
      <c r="E9" s="90">
        <v>150</v>
      </c>
      <c r="F9" s="87"/>
      <c r="G9" s="93">
        <v>150</v>
      </c>
      <c r="H9" s="88"/>
      <c r="I9" s="88"/>
      <c r="J9" s="87"/>
    </row>
    <row r="10" spans="1:10">
      <c r="A10" s="92">
        <v>5</v>
      </c>
      <c r="B10" s="92" t="s">
        <v>300</v>
      </c>
      <c r="C10" s="92">
        <v>125</v>
      </c>
      <c r="D10" s="91">
        <v>45877</v>
      </c>
      <c r="E10" s="90">
        <v>15</v>
      </c>
      <c r="F10" s="87"/>
      <c r="G10" s="93">
        <v>15</v>
      </c>
      <c r="H10" s="88"/>
      <c r="I10" s="88"/>
      <c r="J10" s="87"/>
    </row>
    <row r="11" spans="1:10">
      <c r="A11" s="92">
        <v>6</v>
      </c>
      <c r="B11" s="92" t="s">
        <v>299</v>
      </c>
      <c r="C11" s="92">
        <v>3</v>
      </c>
      <c r="D11" s="91">
        <v>45789</v>
      </c>
      <c r="E11" s="90">
        <v>3072.82</v>
      </c>
      <c r="F11" s="87"/>
      <c r="G11" s="89">
        <v>3072.82</v>
      </c>
      <c r="H11" s="88"/>
      <c r="I11" s="88"/>
      <c r="J11" s="87"/>
    </row>
    <row r="12" spans="1:10">
      <c r="D12" s="81"/>
      <c r="E12" s="86" t="s">
        <v>298</v>
      </c>
      <c r="F12" s="86"/>
      <c r="G12" s="86"/>
    </row>
    <row r="13" spans="1:10">
      <c r="D13" s="81"/>
    </row>
    <row r="14" spans="1:10" ht="12.75" customHeight="1">
      <c r="C14" s="85" t="s">
        <v>297</v>
      </c>
    </row>
    <row r="15" spans="1:10">
      <c r="C15" s="83" t="s">
        <v>296</v>
      </c>
    </row>
    <row r="16" spans="1:10">
      <c r="C16" s="83" t="s">
        <v>295</v>
      </c>
    </row>
    <row r="17" spans="3:8">
      <c r="C17" s="83" t="s">
        <v>294</v>
      </c>
    </row>
    <row r="18" spans="3:8">
      <c r="C18" s="83" t="s">
        <v>293</v>
      </c>
    </row>
    <row r="19" spans="3:8">
      <c r="C19" s="83" t="s">
        <v>292</v>
      </c>
    </row>
    <row r="20" spans="3:8">
      <c r="C20" s="83" t="s">
        <v>291</v>
      </c>
    </row>
    <row r="21" spans="3:8">
      <c r="C21" s="84" t="s">
        <v>290</v>
      </c>
    </row>
    <row r="22" spans="3:8">
      <c r="C22" s="84" t="s">
        <v>289</v>
      </c>
    </row>
    <row r="23" spans="3:8">
      <c r="C23" s="83" t="s">
        <v>288</v>
      </c>
      <c r="H23" s="82"/>
    </row>
    <row r="25" spans="3:8">
      <c r="C25" s="78" t="s">
        <v>317</v>
      </c>
    </row>
    <row r="26" spans="3:8" hidden="1">
      <c r="E26" s="78" t="e">
        <f ca="1">AVERAGE(OFFSET(H5,1,0,COUNT(G6:G23),1))</f>
        <v>#DIV/0!</v>
      </c>
    </row>
    <row r="27" spans="3:8" hidden="1">
      <c r="E27" s="78" t="e">
        <f ca="1">AVERAGE(piirkond)</f>
        <v>#DIV/0!</v>
      </c>
    </row>
    <row r="28" spans="3:8" hidden="1">
      <c r="E28" s="78">
        <f ca="1">COUNTA(kirjeldus)</f>
        <v>6</v>
      </c>
    </row>
    <row r="32" spans="3:8">
      <c r="D32" s="81"/>
    </row>
    <row r="33" spans="4:7">
      <c r="D33" s="81"/>
    </row>
    <row r="34" spans="4:7">
      <c r="D34" s="81"/>
    </row>
    <row r="35" spans="4:7">
      <c r="D35" s="81"/>
    </row>
    <row r="36" spans="4:7" hidden="1">
      <c r="D36" s="78" t="str">
        <f>D5</f>
        <v>Arvekuupäev</v>
      </c>
    </row>
    <row r="37" spans="4:7" hidden="1">
      <c r="D37" s="78" t="s">
        <v>287</v>
      </c>
      <c r="G37" s="78">
        <f>DSUM(A5:J11,G5,D36:D38)</f>
        <v>3252.82</v>
      </c>
    </row>
    <row r="38" spans="4:7" hidden="1"/>
  </sheetData>
  <conditionalFormatting sqref="J6:J11">
    <cfRule type="cellIs" dxfId="0" priority="1" stopIfTrue="1" operator="greaterThan">
      <formula>0</formula>
    </cfRule>
  </conditionalFormatting>
  <pageMargins left="0.35433070866141736" right="0.35433070866141736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4DD43-0526-4944-BE98-E054F42A0B04}">
  <dimension ref="A1:I16"/>
  <sheetViews>
    <sheetView zoomScale="120" zoomScaleNormal="120" workbookViewId="0">
      <selection activeCell="J7" sqref="J7"/>
    </sheetView>
  </sheetViews>
  <sheetFormatPr defaultColWidth="11.6640625" defaultRowHeight="13.2"/>
  <cols>
    <col min="1" max="16384" width="11.6640625" style="105"/>
  </cols>
  <sheetData>
    <row r="1" spans="1:9" ht="24">
      <c r="A1" s="130" t="s">
        <v>348</v>
      </c>
      <c r="B1" s="130" t="s">
        <v>347</v>
      </c>
      <c r="C1" s="129" t="s">
        <v>346</v>
      </c>
      <c r="D1" s="129" t="s">
        <v>345</v>
      </c>
      <c r="E1" s="129" t="s">
        <v>344</v>
      </c>
      <c r="F1" s="129" t="s">
        <v>343</v>
      </c>
      <c r="G1" s="129" t="s">
        <v>342</v>
      </c>
      <c r="H1" s="128" t="s">
        <v>341</v>
      </c>
      <c r="I1" s="111"/>
    </row>
    <row r="2" spans="1:9">
      <c r="A2" s="127">
        <v>45659</v>
      </c>
      <c r="B2" s="126"/>
      <c r="C2" s="125">
        <v>0.33333333333333331</v>
      </c>
      <c r="D2" s="125">
        <v>0.5</v>
      </c>
      <c r="E2" s="125">
        <v>0.54166666666666663</v>
      </c>
      <c r="F2" s="124"/>
      <c r="G2" s="123">
        <v>0.75</v>
      </c>
      <c r="H2" s="122"/>
      <c r="I2" s="111"/>
    </row>
    <row r="3" spans="1:9">
      <c r="A3" s="127">
        <v>45660</v>
      </c>
      <c r="B3" s="126"/>
      <c r="C3" s="125">
        <v>0.41666666666666669</v>
      </c>
      <c r="D3" s="125">
        <v>0.58333333333333337</v>
      </c>
      <c r="E3" s="125">
        <v>0.60416666666666663</v>
      </c>
      <c r="F3" s="124"/>
      <c r="G3" s="123">
        <v>0.79166666666666663</v>
      </c>
      <c r="H3" s="122"/>
      <c r="I3" s="111"/>
    </row>
    <row r="4" spans="1:9">
      <c r="A4" s="127">
        <v>45661</v>
      </c>
      <c r="B4" s="126"/>
      <c r="C4" s="125">
        <v>0.375</v>
      </c>
      <c r="D4" s="125">
        <v>0.5</v>
      </c>
      <c r="E4" s="125">
        <v>0.54166666666666663</v>
      </c>
      <c r="F4" s="124"/>
      <c r="G4" s="123">
        <v>0.77083333333333337</v>
      </c>
      <c r="H4" s="122"/>
      <c r="I4" s="111"/>
    </row>
    <row r="5" spans="1:9">
      <c r="A5" s="127">
        <v>45662</v>
      </c>
      <c r="B5" s="126"/>
      <c r="C5" s="125">
        <v>0.3125</v>
      </c>
      <c r="D5" s="125">
        <v>0.47916666666666669</v>
      </c>
      <c r="E5" s="125">
        <v>0.5</v>
      </c>
      <c r="F5" s="124"/>
      <c r="G5" s="123">
        <v>0.77083333333333337</v>
      </c>
      <c r="H5" s="122"/>
      <c r="I5" s="111"/>
    </row>
    <row r="6" spans="1:9">
      <c r="A6" s="127">
        <v>45663</v>
      </c>
      <c r="B6" s="126"/>
      <c r="C6" s="125">
        <v>0.39583333333333331</v>
      </c>
      <c r="D6" s="125">
        <v>0.58333333333333337</v>
      </c>
      <c r="E6" s="125">
        <v>0.64583333333333337</v>
      </c>
      <c r="F6" s="124"/>
      <c r="G6" s="123">
        <v>0.70833333333333337</v>
      </c>
      <c r="H6" s="122"/>
      <c r="I6" s="111"/>
    </row>
    <row r="7" spans="1:9">
      <c r="A7" s="127">
        <v>45664</v>
      </c>
      <c r="B7" s="126"/>
      <c r="C7" s="125">
        <v>0.33333333333333331</v>
      </c>
      <c r="D7" s="125">
        <v>0</v>
      </c>
      <c r="E7" s="125">
        <v>0</v>
      </c>
      <c r="F7" s="124"/>
      <c r="G7" s="123">
        <v>0.70833333333333326</v>
      </c>
      <c r="H7" s="122"/>
      <c r="I7" s="111"/>
    </row>
    <row r="8" spans="1:9">
      <c r="A8" s="121"/>
      <c r="B8" s="120"/>
      <c r="C8" s="116"/>
      <c r="D8" s="116"/>
      <c r="E8" s="116"/>
      <c r="F8" s="116"/>
      <c r="G8" s="111"/>
      <c r="H8" s="111"/>
      <c r="I8" s="111"/>
    </row>
    <row r="9" spans="1:9">
      <c r="A9" s="119" t="s">
        <v>340</v>
      </c>
      <c r="B9" s="119"/>
      <c r="C9" s="119"/>
      <c r="D9" s="119"/>
      <c r="E9" s="116"/>
      <c r="F9" s="116"/>
      <c r="G9" s="116"/>
      <c r="H9" s="112"/>
      <c r="I9" s="111"/>
    </row>
    <row r="10" spans="1:9">
      <c r="C10" s="118" t="s">
        <v>339</v>
      </c>
      <c r="D10" s="117"/>
      <c r="E10" s="116"/>
      <c r="F10" s="116"/>
      <c r="G10" s="110"/>
      <c r="H10" s="110"/>
      <c r="I10" s="110"/>
    </row>
    <row r="11" spans="1:9" ht="14.4">
      <c r="C11" s="118" t="s">
        <v>338</v>
      </c>
      <c r="D11" s="117"/>
      <c r="E11" s="116"/>
      <c r="F11" s="116"/>
      <c r="G11" s="114"/>
      <c r="H11" s="110"/>
      <c r="I11" s="110"/>
    </row>
    <row r="12" spans="1:9" ht="14.4">
      <c r="C12" s="108" t="s">
        <v>337</v>
      </c>
      <c r="D12" s="115"/>
      <c r="E12" s="114"/>
      <c r="F12" s="114"/>
      <c r="G12" s="113"/>
      <c r="H12" s="112"/>
      <c r="I12" s="111"/>
    </row>
    <row r="13" spans="1:9">
      <c r="C13" s="108" t="s">
        <v>336</v>
      </c>
      <c r="D13" s="109"/>
      <c r="E13" s="110"/>
      <c r="F13" s="110"/>
      <c r="G13" s="110"/>
      <c r="H13" s="110"/>
      <c r="I13" s="110"/>
    </row>
    <row r="14" spans="1:9">
      <c r="C14" s="108" t="s">
        <v>335</v>
      </c>
      <c r="D14" s="109"/>
    </row>
    <row r="15" spans="1:9">
      <c r="C15" s="108" t="s">
        <v>334</v>
      </c>
      <c r="D15" s="107"/>
    </row>
    <row r="16" spans="1:9">
      <c r="E16" s="106"/>
      <c r="F16" s="106"/>
    </row>
  </sheetData>
  <mergeCells count="1">
    <mergeCell ref="A9:D9"/>
  </mergeCells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Roman,Harilik"&amp;12&amp;A</oddHeader>
    <oddFooter>&amp;C&amp;"Times New Roman,Harilik"&amp;12Lehekülg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C62BC-EC73-4680-AEDB-2862B511B634}">
  <sheetPr>
    <pageSetUpPr autoPageBreaks="0"/>
  </sheetPr>
  <dimension ref="A1:J118"/>
  <sheetViews>
    <sheetView workbookViewId="0">
      <selection activeCell="I1" sqref="I1"/>
    </sheetView>
  </sheetViews>
  <sheetFormatPr defaultColWidth="9.109375" defaultRowHeight="14.4"/>
  <cols>
    <col min="1" max="1" width="20.5546875" style="132" customWidth="1"/>
    <col min="2" max="4" width="12.6640625" style="131" customWidth="1"/>
    <col min="5" max="5" width="13.33203125" style="131" customWidth="1"/>
    <col min="6" max="6" width="18.44140625" style="131" customWidth="1"/>
    <col min="7" max="7" width="11" style="131" customWidth="1"/>
    <col min="8" max="8" width="14.5546875" style="131" customWidth="1"/>
    <col min="9" max="9" width="16.44140625" style="131" customWidth="1"/>
    <col min="10" max="16384" width="9.109375" style="131"/>
  </cols>
  <sheetData>
    <row r="1" spans="1:10" ht="153.75" customHeight="1">
      <c r="A1" s="147" t="s">
        <v>432</v>
      </c>
      <c r="B1" s="146"/>
      <c r="C1" s="146"/>
      <c r="D1" s="146"/>
      <c r="E1" s="146"/>
      <c r="F1" s="146"/>
      <c r="G1" s="146"/>
      <c r="H1" s="145"/>
    </row>
    <row r="4" spans="1:10" ht="28.8">
      <c r="A4" s="144" t="s">
        <v>431</v>
      </c>
      <c r="D4" s="131" t="s">
        <v>430</v>
      </c>
      <c r="E4" s="131" t="s">
        <v>429</v>
      </c>
      <c r="F4" s="132" t="s">
        <v>428</v>
      </c>
      <c r="I4" s="143" t="s">
        <v>427</v>
      </c>
    </row>
    <row r="5" spans="1:10">
      <c r="A5" s="142" t="s">
        <v>426</v>
      </c>
      <c r="B5" s="141"/>
      <c r="C5" s="140"/>
      <c r="D5" s="137"/>
      <c r="E5" s="137"/>
      <c r="F5" s="137"/>
      <c r="I5" s="137" t="s">
        <v>425</v>
      </c>
    </row>
    <row r="6" spans="1:10">
      <c r="A6" s="142" t="s">
        <v>424</v>
      </c>
      <c r="B6" s="141"/>
      <c r="C6" s="140"/>
      <c r="D6" s="137"/>
      <c r="E6" s="137"/>
      <c r="F6" s="137"/>
    </row>
    <row r="7" spans="1:10">
      <c r="A7" s="142" t="s">
        <v>423</v>
      </c>
      <c r="B7" s="141"/>
      <c r="C7" s="140"/>
      <c r="D7" s="137"/>
      <c r="E7" s="137"/>
      <c r="F7" s="137"/>
      <c r="I7" s="137" t="s">
        <v>422</v>
      </c>
      <c r="J7" s="139">
        <v>0.1</v>
      </c>
    </row>
    <row r="8" spans="1:10" ht="15" customHeight="1">
      <c r="A8" s="138" t="s">
        <v>421</v>
      </c>
      <c r="B8" s="138"/>
      <c r="C8" s="138"/>
      <c r="D8" s="137"/>
      <c r="E8" s="137"/>
      <c r="F8" s="137"/>
      <c r="I8" s="137" t="s">
        <v>420</v>
      </c>
      <c r="J8" s="137">
        <v>1.111</v>
      </c>
    </row>
    <row r="10" spans="1:10" ht="34.5" customHeight="1">
      <c r="A10" s="136" t="s">
        <v>419</v>
      </c>
      <c r="B10" s="136" t="s">
        <v>418</v>
      </c>
      <c r="C10" s="136" t="s">
        <v>417</v>
      </c>
      <c r="D10" s="136" t="s">
        <v>416</v>
      </c>
      <c r="E10" s="136" t="s">
        <v>415</v>
      </c>
      <c r="F10" s="136" t="s">
        <v>310</v>
      </c>
      <c r="G10" s="135" t="s">
        <v>414</v>
      </c>
      <c r="H10" s="135" t="s">
        <v>413</v>
      </c>
      <c r="I10" s="135" t="s">
        <v>412</v>
      </c>
    </row>
    <row r="11" spans="1:10">
      <c r="A11" s="132" t="s">
        <v>409</v>
      </c>
      <c r="B11" s="131" t="s">
        <v>370</v>
      </c>
      <c r="C11" s="134">
        <v>39143</v>
      </c>
      <c r="D11" s="131">
        <v>3</v>
      </c>
      <c r="F11" s="133">
        <v>702</v>
      </c>
    </row>
    <row r="12" spans="1:10">
      <c r="A12" s="132" t="s">
        <v>409</v>
      </c>
      <c r="B12" s="131" t="s">
        <v>411</v>
      </c>
      <c r="C12" s="134">
        <v>39144</v>
      </c>
      <c r="D12" s="131">
        <v>4</v>
      </c>
      <c r="F12" s="133">
        <v>124.56</v>
      </c>
    </row>
    <row r="13" spans="1:10">
      <c r="A13" s="132" t="s">
        <v>409</v>
      </c>
      <c r="B13" s="131" t="s">
        <v>410</v>
      </c>
      <c r="C13" s="134">
        <v>39145</v>
      </c>
      <c r="D13" s="131">
        <v>52</v>
      </c>
      <c r="F13" s="133">
        <v>280.8</v>
      </c>
    </row>
    <row r="14" spans="1:10">
      <c r="A14" s="132" t="s">
        <v>409</v>
      </c>
      <c r="B14" s="131" t="s">
        <v>353</v>
      </c>
      <c r="C14" s="134">
        <v>39146</v>
      </c>
      <c r="D14" s="131">
        <v>7</v>
      </c>
      <c r="F14" s="133">
        <v>1560</v>
      </c>
    </row>
    <row r="15" spans="1:10">
      <c r="A15" s="132" t="s">
        <v>409</v>
      </c>
      <c r="B15" s="131" t="s">
        <v>379</v>
      </c>
      <c r="C15" s="134">
        <v>39206</v>
      </c>
      <c r="D15" s="131">
        <v>6</v>
      </c>
      <c r="F15" s="133">
        <v>592.79999999999995</v>
      </c>
    </row>
    <row r="16" spans="1:10">
      <c r="A16" s="132" t="s">
        <v>409</v>
      </c>
      <c r="B16" s="131" t="s">
        <v>352</v>
      </c>
      <c r="C16" s="134">
        <v>39206</v>
      </c>
      <c r="D16" s="131">
        <v>5</v>
      </c>
      <c r="F16" s="133">
        <v>234.56</v>
      </c>
    </row>
    <row r="17" spans="1:6">
      <c r="A17" s="132" t="s">
        <v>409</v>
      </c>
      <c r="B17" s="131" t="s">
        <v>351</v>
      </c>
      <c r="C17" s="134">
        <v>39206</v>
      </c>
      <c r="D17" s="131">
        <v>7</v>
      </c>
      <c r="F17" s="133">
        <v>453.54</v>
      </c>
    </row>
    <row r="18" spans="1:6">
      <c r="A18" s="132" t="s">
        <v>409</v>
      </c>
      <c r="B18" s="131" t="s">
        <v>349</v>
      </c>
      <c r="C18" s="134">
        <v>39207</v>
      </c>
      <c r="D18" s="131">
        <v>4</v>
      </c>
      <c r="F18" s="133">
        <v>877.5</v>
      </c>
    </row>
    <row r="19" spans="1:6">
      <c r="A19" s="132" t="s">
        <v>409</v>
      </c>
      <c r="B19" s="131" t="s">
        <v>408</v>
      </c>
      <c r="C19" s="134">
        <v>39208</v>
      </c>
      <c r="D19" s="131">
        <v>2</v>
      </c>
      <c r="F19" s="133">
        <v>344</v>
      </c>
    </row>
    <row r="20" spans="1:6">
      <c r="A20" s="132" t="s">
        <v>406</v>
      </c>
      <c r="B20" s="131" t="s">
        <v>407</v>
      </c>
      <c r="C20" s="134">
        <v>39209</v>
      </c>
      <c r="D20" s="131">
        <v>5</v>
      </c>
      <c r="F20" s="133">
        <v>566</v>
      </c>
    </row>
    <row r="21" spans="1:6">
      <c r="A21" s="132" t="s">
        <v>406</v>
      </c>
      <c r="B21" s="131" t="s">
        <v>401</v>
      </c>
      <c r="C21" s="134">
        <v>39210</v>
      </c>
      <c r="D21" s="131">
        <v>4</v>
      </c>
      <c r="F21" s="133">
        <v>22</v>
      </c>
    </row>
    <row r="22" spans="1:6">
      <c r="A22" s="132" t="s">
        <v>406</v>
      </c>
      <c r="B22" s="131" t="s">
        <v>385</v>
      </c>
      <c r="C22" s="134">
        <v>39084</v>
      </c>
      <c r="D22" s="131">
        <v>6</v>
      </c>
      <c r="F22" s="133">
        <v>234</v>
      </c>
    </row>
    <row r="23" spans="1:6">
      <c r="A23" s="132" t="s">
        <v>406</v>
      </c>
      <c r="B23" s="131" t="s">
        <v>366</v>
      </c>
      <c r="C23" s="134">
        <v>39084</v>
      </c>
      <c r="D23" s="131">
        <v>7</v>
      </c>
      <c r="F23" s="133">
        <v>600</v>
      </c>
    </row>
    <row r="24" spans="1:6">
      <c r="A24" s="132" t="s">
        <v>406</v>
      </c>
      <c r="B24" s="131" t="s">
        <v>389</v>
      </c>
      <c r="C24" s="134">
        <v>39084</v>
      </c>
      <c r="D24" s="131">
        <v>3</v>
      </c>
      <c r="F24" s="133">
        <v>654.55999999999995</v>
      </c>
    </row>
    <row r="25" spans="1:6">
      <c r="A25" s="132" t="s">
        <v>404</v>
      </c>
      <c r="B25" s="131" t="s">
        <v>370</v>
      </c>
      <c r="C25" s="134">
        <v>39085</v>
      </c>
      <c r="D25" s="131">
        <v>2</v>
      </c>
      <c r="F25" s="133">
        <v>165.6</v>
      </c>
    </row>
    <row r="26" spans="1:6">
      <c r="A26" s="132" t="s">
        <v>404</v>
      </c>
      <c r="B26" s="131" t="s">
        <v>369</v>
      </c>
      <c r="C26" s="134">
        <v>39086</v>
      </c>
      <c r="D26" s="131">
        <v>5</v>
      </c>
      <c r="F26" s="133">
        <v>920</v>
      </c>
    </row>
    <row r="27" spans="1:6">
      <c r="A27" s="132" t="s">
        <v>404</v>
      </c>
      <c r="B27" s="131" t="s">
        <v>386</v>
      </c>
      <c r="C27" s="134">
        <v>39087</v>
      </c>
      <c r="D27" s="131">
        <v>3</v>
      </c>
      <c r="F27" s="133">
        <v>248.4</v>
      </c>
    </row>
    <row r="28" spans="1:6">
      <c r="A28" s="132" t="s">
        <v>404</v>
      </c>
      <c r="B28" s="131" t="s">
        <v>405</v>
      </c>
      <c r="C28" s="134">
        <v>39088</v>
      </c>
      <c r="D28" s="131">
        <v>6</v>
      </c>
      <c r="F28" s="133">
        <v>674.67</v>
      </c>
    </row>
    <row r="29" spans="1:6">
      <c r="A29" s="132" t="s">
        <v>404</v>
      </c>
      <c r="B29" s="131" t="s">
        <v>382</v>
      </c>
      <c r="C29" s="134">
        <v>39089</v>
      </c>
      <c r="D29" s="131">
        <v>3</v>
      </c>
      <c r="F29" s="133">
        <v>92</v>
      </c>
    </row>
    <row r="30" spans="1:6">
      <c r="A30" s="132" t="s">
        <v>404</v>
      </c>
      <c r="B30" s="131" t="s">
        <v>381</v>
      </c>
      <c r="C30" s="134">
        <v>39090</v>
      </c>
      <c r="D30" s="131">
        <v>5</v>
      </c>
      <c r="F30" s="133">
        <v>515.20000000000005</v>
      </c>
    </row>
    <row r="31" spans="1:6">
      <c r="A31" s="132" t="s">
        <v>404</v>
      </c>
      <c r="B31" s="131" t="s">
        <v>395</v>
      </c>
      <c r="C31" s="134">
        <v>39090</v>
      </c>
      <c r="D31" s="131">
        <v>78</v>
      </c>
      <c r="F31" s="133">
        <v>200</v>
      </c>
    </row>
    <row r="32" spans="1:6">
      <c r="A32" s="132" t="s">
        <v>404</v>
      </c>
      <c r="B32" s="131" t="s">
        <v>354</v>
      </c>
      <c r="C32" s="134">
        <v>39090</v>
      </c>
      <c r="D32" s="131">
        <v>5</v>
      </c>
      <c r="F32" s="133">
        <v>100</v>
      </c>
    </row>
    <row r="33" spans="1:6">
      <c r="A33" s="132" t="s">
        <v>404</v>
      </c>
      <c r="B33" s="131" t="s">
        <v>366</v>
      </c>
      <c r="C33" s="134">
        <v>39146</v>
      </c>
      <c r="D33" s="131">
        <v>3</v>
      </c>
      <c r="F33" s="133">
        <v>342</v>
      </c>
    </row>
    <row r="34" spans="1:6">
      <c r="A34" s="132" t="s">
        <v>404</v>
      </c>
      <c r="B34" s="131" t="s">
        <v>351</v>
      </c>
      <c r="C34" s="134">
        <v>39147</v>
      </c>
      <c r="D34" s="131">
        <v>2</v>
      </c>
      <c r="F34" s="133">
        <v>34.65</v>
      </c>
    </row>
    <row r="35" spans="1:6">
      <c r="A35" s="132" t="s">
        <v>404</v>
      </c>
      <c r="B35" s="131" t="s">
        <v>403</v>
      </c>
      <c r="C35" s="134">
        <v>39148</v>
      </c>
      <c r="D35" s="131">
        <v>4</v>
      </c>
      <c r="F35" s="133">
        <v>36.799999999999997</v>
      </c>
    </row>
    <row r="36" spans="1:6">
      <c r="A36" s="132" t="s">
        <v>399</v>
      </c>
      <c r="B36" s="131" t="s">
        <v>402</v>
      </c>
      <c r="C36" s="134">
        <v>39148</v>
      </c>
      <c r="D36" s="131">
        <v>1</v>
      </c>
      <c r="F36" s="133">
        <v>40.54</v>
      </c>
    </row>
    <row r="37" spans="1:6">
      <c r="A37" s="132" t="s">
        <v>399</v>
      </c>
      <c r="B37" s="131" t="s">
        <v>362</v>
      </c>
      <c r="C37" s="134">
        <v>39148</v>
      </c>
      <c r="D37" s="131">
        <v>2</v>
      </c>
      <c r="F37" s="133">
        <v>354</v>
      </c>
    </row>
    <row r="38" spans="1:6">
      <c r="A38" s="132" t="s">
        <v>399</v>
      </c>
      <c r="B38" s="131" t="s">
        <v>369</v>
      </c>
      <c r="C38" s="134">
        <v>39250</v>
      </c>
      <c r="D38" s="131">
        <v>3</v>
      </c>
      <c r="F38" s="133">
        <v>456.2</v>
      </c>
    </row>
    <row r="39" spans="1:6">
      <c r="A39" s="132" t="s">
        <v>399</v>
      </c>
      <c r="B39" s="131" t="s">
        <v>401</v>
      </c>
      <c r="C39" s="134">
        <v>39251</v>
      </c>
      <c r="D39" s="131">
        <v>32</v>
      </c>
      <c r="F39" s="133">
        <v>564.66</v>
      </c>
    </row>
    <row r="40" spans="1:6">
      <c r="A40" s="132" t="s">
        <v>399</v>
      </c>
      <c r="B40" s="131" t="s">
        <v>400</v>
      </c>
      <c r="C40" s="134">
        <v>39252</v>
      </c>
      <c r="D40" s="131">
        <v>45</v>
      </c>
      <c r="F40" s="133">
        <v>323</v>
      </c>
    </row>
    <row r="41" spans="1:6">
      <c r="A41" s="132" t="s">
        <v>399</v>
      </c>
      <c r="B41" s="131" t="s">
        <v>359</v>
      </c>
      <c r="C41" s="134">
        <v>39252</v>
      </c>
      <c r="D41" s="131">
        <v>43</v>
      </c>
      <c r="F41" s="133">
        <v>346.8</v>
      </c>
    </row>
    <row r="42" spans="1:6">
      <c r="A42" s="132" t="s">
        <v>399</v>
      </c>
      <c r="B42" s="131" t="s">
        <v>358</v>
      </c>
      <c r="C42" s="134">
        <v>39252</v>
      </c>
      <c r="D42" s="131">
        <v>21</v>
      </c>
      <c r="F42" s="133">
        <v>4534.6000000000004</v>
      </c>
    </row>
    <row r="43" spans="1:6">
      <c r="A43" s="132" t="s">
        <v>399</v>
      </c>
      <c r="B43" s="131" t="s">
        <v>357</v>
      </c>
      <c r="C43" s="134">
        <v>39285</v>
      </c>
      <c r="D43" s="131">
        <v>34</v>
      </c>
      <c r="F43" s="133">
        <v>343.58</v>
      </c>
    </row>
    <row r="44" spans="1:6">
      <c r="A44" s="132" t="s">
        <v>399</v>
      </c>
      <c r="B44" s="131" t="s">
        <v>381</v>
      </c>
      <c r="C44" s="134">
        <v>39286</v>
      </c>
      <c r="D44" s="131">
        <v>54</v>
      </c>
      <c r="F44" s="133">
        <v>892.5</v>
      </c>
    </row>
    <row r="45" spans="1:6">
      <c r="A45" s="132" t="s">
        <v>399</v>
      </c>
      <c r="B45" s="131" t="s">
        <v>371</v>
      </c>
      <c r="C45" s="134">
        <v>39282</v>
      </c>
      <c r="D45" s="131">
        <v>65</v>
      </c>
      <c r="F45" s="133">
        <v>564.76</v>
      </c>
    </row>
    <row r="46" spans="1:6">
      <c r="A46" s="132" t="s">
        <v>399</v>
      </c>
      <c r="B46" s="131" t="s">
        <v>354</v>
      </c>
      <c r="C46" s="134">
        <v>39410</v>
      </c>
      <c r="D46" s="131">
        <v>76</v>
      </c>
      <c r="F46" s="133">
        <v>342.85</v>
      </c>
    </row>
    <row r="47" spans="1:6">
      <c r="A47" s="132" t="s">
        <v>399</v>
      </c>
      <c r="B47" s="131" t="s">
        <v>380</v>
      </c>
      <c r="C47" s="134">
        <v>39388</v>
      </c>
      <c r="D47" s="131">
        <v>43</v>
      </c>
      <c r="F47" s="133">
        <v>200.54</v>
      </c>
    </row>
    <row r="48" spans="1:6">
      <c r="A48" s="132" t="s">
        <v>399</v>
      </c>
      <c r="B48" s="131" t="s">
        <v>366</v>
      </c>
      <c r="C48" s="134">
        <v>39206</v>
      </c>
      <c r="D48" s="131">
        <v>6</v>
      </c>
      <c r="F48" s="133">
        <v>2427.6</v>
      </c>
    </row>
    <row r="49" spans="1:6">
      <c r="A49" s="132" t="s">
        <v>399</v>
      </c>
      <c r="B49" s="131" t="s">
        <v>351</v>
      </c>
      <c r="C49" s="134">
        <v>39207</v>
      </c>
      <c r="D49" s="131">
        <v>7</v>
      </c>
      <c r="F49" s="133">
        <v>300</v>
      </c>
    </row>
    <row r="50" spans="1:6">
      <c r="A50" s="132" t="s">
        <v>399</v>
      </c>
      <c r="B50" s="131" t="s">
        <v>373</v>
      </c>
      <c r="C50" s="134">
        <v>39208</v>
      </c>
      <c r="D50" s="131">
        <v>8</v>
      </c>
      <c r="F50" s="133">
        <v>693.6</v>
      </c>
    </row>
    <row r="51" spans="1:6">
      <c r="A51" s="132" t="s">
        <v>399</v>
      </c>
      <c r="B51" s="131" t="s">
        <v>398</v>
      </c>
      <c r="C51" s="134">
        <v>39209</v>
      </c>
      <c r="D51" s="131">
        <v>56</v>
      </c>
      <c r="F51" s="133">
        <v>34</v>
      </c>
    </row>
    <row r="52" spans="1:6" ht="28.8">
      <c r="A52" s="132" t="s">
        <v>396</v>
      </c>
      <c r="B52" s="131" t="s">
        <v>369</v>
      </c>
      <c r="C52" s="134">
        <v>39209</v>
      </c>
      <c r="D52" s="131">
        <v>8</v>
      </c>
      <c r="F52" s="133">
        <v>56</v>
      </c>
    </row>
    <row r="53" spans="1:6" ht="28.8">
      <c r="A53" s="132" t="s">
        <v>396</v>
      </c>
      <c r="B53" s="131" t="s">
        <v>386</v>
      </c>
      <c r="C53" s="134">
        <v>39209</v>
      </c>
      <c r="D53" s="131">
        <v>9</v>
      </c>
      <c r="F53" s="133">
        <v>935</v>
      </c>
    </row>
    <row r="54" spans="1:6" ht="28.8">
      <c r="A54" s="132" t="s">
        <v>396</v>
      </c>
      <c r="B54" s="131" t="s">
        <v>397</v>
      </c>
      <c r="C54" s="134">
        <v>39209</v>
      </c>
      <c r="D54" s="131">
        <v>5</v>
      </c>
      <c r="F54" s="133">
        <v>65</v>
      </c>
    </row>
    <row r="55" spans="1:6" ht="28.8">
      <c r="A55" s="132" t="s">
        <v>396</v>
      </c>
      <c r="B55" s="131" t="s">
        <v>384</v>
      </c>
      <c r="C55" s="134">
        <v>39209</v>
      </c>
      <c r="D55" s="131">
        <v>3</v>
      </c>
      <c r="F55" s="133">
        <v>1045</v>
      </c>
    </row>
    <row r="56" spans="1:6" ht="28.8">
      <c r="A56" s="132" t="s">
        <v>396</v>
      </c>
      <c r="B56" s="131" t="s">
        <v>395</v>
      </c>
      <c r="C56" s="134">
        <v>39153</v>
      </c>
      <c r="D56" s="131">
        <v>5</v>
      </c>
      <c r="F56" s="133">
        <v>400</v>
      </c>
    </row>
    <row r="57" spans="1:6" ht="28.8">
      <c r="A57" s="132" t="s">
        <v>396</v>
      </c>
      <c r="B57" s="131" t="s">
        <v>380</v>
      </c>
      <c r="C57" s="134">
        <v>39154</v>
      </c>
      <c r="D57" s="131">
        <v>7</v>
      </c>
      <c r="F57" s="133">
        <v>564</v>
      </c>
    </row>
    <row r="58" spans="1:6" ht="28.8">
      <c r="A58" s="132" t="s">
        <v>396</v>
      </c>
      <c r="B58" s="131" t="s">
        <v>366</v>
      </c>
      <c r="C58" s="134">
        <v>39155</v>
      </c>
      <c r="D58" s="131">
        <v>4</v>
      </c>
      <c r="F58" s="133">
        <v>990</v>
      </c>
    </row>
    <row r="59" spans="1:6" ht="28.8">
      <c r="A59" s="132" t="s">
        <v>396</v>
      </c>
      <c r="B59" s="131" t="s">
        <v>376</v>
      </c>
      <c r="C59" s="134">
        <v>39155</v>
      </c>
      <c r="D59" s="131">
        <v>2</v>
      </c>
      <c r="F59" s="133">
        <v>896</v>
      </c>
    </row>
    <row r="60" spans="1:6" ht="28.8">
      <c r="A60" s="132" t="s">
        <v>396</v>
      </c>
      <c r="B60" s="131" t="s">
        <v>373</v>
      </c>
      <c r="C60" s="134">
        <v>39155</v>
      </c>
      <c r="D60" s="131">
        <v>4</v>
      </c>
      <c r="F60" s="133">
        <v>90</v>
      </c>
    </row>
    <row r="61" spans="1:6" ht="28.8">
      <c r="A61" s="132" t="s">
        <v>394</v>
      </c>
      <c r="B61" s="131" t="s">
        <v>395</v>
      </c>
      <c r="C61" s="134">
        <v>39155</v>
      </c>
      <c r="D61" s="131">
        <v>67</v>
      </c>
      <c r="F61" s="133">
        <v>7766</v>
      </c>
    </row>
    <row r="62" spans="1:6" ht="28.8">
      <c r="A62" s="132" t="s">
        <v>394</v>
      </c>
      <c r="B62" s="131" t="s">
        <v>393</v>
      </c>
      <c r="C62" s="134">
        <v>39156</v>
      </c>
      <c r="D62" s="131">
        <v>3</v>
      </c>
      <c r="F62" s="133">
        <v>564</v>
      </c>
    </row>
    <row r="63" spans="1:6">
      <c r="A63" s="132" t="s">
        <v>388</v>
      </c>
      <c r="B63" s="131" t="s">
        <v>362</v>
      </c>
      <c r="C63" s="134">
        <v>39157</v>
      </c>
      <c r="D63" s="131">
        <v>2</v>
      </c>
      <c r="F63" s="133">
        <v>210</v>
      </c>
    </row>
    <row r="64" spans="1:6">
      <c r="A64" s="132" t="s">
        <v>388</v>
      </c>
      <c r="B64" s="131" t="s">
        <v>369</v>
      </c>
      <c r="C64" s="134">
        <v>39157</v>
      </c>
      <c r="D64" s="131">
        <v>34</v>
      </c>
      <c r="F64" s="133">
        <v>345.97</v>
      </c>
    </row>
    <row r="65" spans="1:6">
      <c r="A65" s="132" t="s">
        <v>388</v>
      </c>
      <c r="B65" s="131" t="s">
        <v>392</v>
      </c>
      <c r="C65" s="134">
        <v>39157</v>
      </c>
      <c r="D65" s="131">
        <v>6</v>
      </c>
      <c r="F65" s="133">
        <v>453.76</v>
      </c>
    </row>
    <row r="66" spans="1:6">
      <c r="A66" s="132" t="s">
        <v>388</v>
      </c>
      <c r="B66" s="131" t="s">
        <v>359</v>
      </c>
      <c r="C66" s="134">
        <v>39158</v>
      </c>
      <c r="D66" s="131">
        <v>4</v>
      </c>
      <c r="F66" s="133">
        <v>546.87</v>
      </c>
    </row>
    <row r="67" spans="1:6">
      <c r="A67" s="132" t="s">
        <v>388</v>
      </c>
      <c r="B67" s="131" t="s">
        <v>355</v>
      </c>
      <c r="C67" s="134">
        <v>39159</v>
      </c>
      <c r="D67" s="131">
        <v>32</v>
      </c>
      <c r="F67" s="133">
        <v>65.760000000000005</v>
      </c>
    </row>
    <row r="68" spans="1:6">
      <c r="A68" s="132" t="s">
        <v>388</v>
      </c>
      <c r="B68" s="131" t="s">
        <v>391</v>
      </c>
      <c r="C68" s="134">
        <v>39159</v>
      </c>
      <c r="D68" s="131">
        <v>5</v>
      </c>
      <c r="F68" s="133">
        <v>42</v>
      </c>
    </row>
    <row r="69" spans="1:6">
      <c r="A69" s="132" t="s">
        <v>388</v>
      </c>
      <c r="B69" s="131" t="s">
        <v>367</v>
      </c>
      <c r="C69" s="134">
        <v>39159</v>
      </c>
      <c r="D69" s="131">
        <v>3</v>
      </c>
      <c r="F69" s="133">
        <v>543</v>
      </c>
    </row>
    <row r="70" spans="1:6">
      <c r="A70" s="132" t="s">
        <v>388</v>
      </c>
      <c r="B70" s="131" t="s">
        <v>352</v>
      </c>
      <c r="C70" s="134">
        <v>39160</v>
      </c>
      <c r="D70" s="131">
        <v>4</v>
      </c>
      <c r="F70" s="133">
        <v>456</v>
      </c>
    </row>
    <row r="71" spans="1:6">
      <c r="A71" s="132" t="s">
        <v>388</v>
      </c>
      <c r="B71" s="131" t="s">
        <v>390</v>
      </c>
      <c r="C71" s="134">
        <v>39160</v>
      </c>
      <c r="D71" s="131">
        <v>21</v>
      </c>
      <c r="F71" s="133">
        <v>786</v>
      </c>
    </row>
    <row r="72" spans="1:6">
      <c r="A72" s="132" t="s">
        <v>388</v>
      </c>
      <c r="B72" s="131" t="s">
        <v>378</v>
      </c>
      <c r="C72" s="134">
        <v>39160</v>
      </c>
      <c r="D72" s="131">
        <v>2</v>
      </c>
      <c r="F72" s="133">
        <v>43</v>
      </c>
    </row>
    <row r="73" spans="1:6">
      <c r="A73" s="132" t="s">
        <v>388</v>
      </c>
      <c r="B73" s="131" t="s">
        <v>389</v>
      </c>
      <c r="C73" s="134">
        <v>39376</v>
      </c>
      <c r="D73" s="131">
        <v>22</v>
      </c>
      <c r="F73" s="133">
        <v>24</v>
      </c>
    </row>
    <row r="74" spans="1:6">
      <c r="A74" s="132" t="s">
        <v>388</v>
      </c>
      <c r="B74" s="131" t="s">
        <v>387</v>
      </c>
      <c r="C74" s="134">
        <v>39377</v>
      </c>
      <c r="D74" s="131">
        <v>33</v>
      </c>
      <c r="F74" s="133">
        <v>25</v>
      </c>
    </row>
    <row r="75" spans="1:6">
      <c r="A75" s="132" t="s">
        <v>374</v>
      </c>
      <c r="B75" s="131" t="s">
        <v>362</v>
      </c>
      <c r="C75" s="134">
        <v>39378</v>
      </c>
      <c r="D75" s="131">
        <v>22</v>
      </c>
      <c r="F75" s="133">
        <v>765</v>
      </c>
    </row>
    <row r="76" spans="1:6">
      <c r="A76" s="132" t="s">
        <v>374</v>
      </c>
      <c r="B76" s="131" t="s">
        <v>361</v>
      </c>
      <c r="C76" s="134">
        <v>39379</v>
      </c>
      <c r="D76" s="131">
        <v>1</v>
      </c>
      <c r="F76" s="133">
        <v>593.75</v>
      </c>
    </row>
    <row r="77" spans="1:6">
      <c r="A77" s="132" t="s">
        <v>374</v>
      </c>
      <c r="B77" s="131" t="s">
        <v>386</v>
      </c>
      <c r="C77" s="134">
        <v>39379</v>
      </c>
      <c r="D77" s="131">
        <v>11</v>
      </c>
      <c r="F77" s="133">
        <v>4</v>
      </c>
    </row>
    <row r="78" spans="1:6">
      <c r="A78" s="132" t="s">
        <v>374</v>
      </c>
      <c r="B78" s="131" t="s">
        <v>360</v>
      </c>
      <c r="C78" s="134">
        <v>39379</v>
      </c>
      <c r="D78" s="131">
        <v>2</v>
      </c>
      <c r="F78" s="133">
        <v>32.799999999999997</v>
      </c>
    </row>
    <row r="79" spans="1:6">
      <c r="A79" s="132" t="s">
        <v>374</v>
      </c>
      <c r="B79" s="131" t="s">
        <v>385</v>
      </c>
      <c r="C79" s="134">
        <v>39379</v>
      </c>
      <c r="D79" s="131">
        <v>12</v>
      </c>
      <c r="F79" s="133">
        <v>3423.76</v>
      </c>
    </row>
    <row r="80" spans="1:6">
      <c r="A80" s="132" t="s">
        <v>374</v>
      </c>
      <c r="B80" s="131" t="s">
        <v>384</v>
      </c>
      <c r="C80" s="134">
        <v>39351</v>
      </c>
      <c r="D80" s="131">
        <v>13</v>
      </c>
      <c r="F80" s="133">
        <v>54</v>
      </c>
    </row>
    <row r="81" spans="1:6">
      <c r="A81" s="132" t="s">
        <v>374</v>
      </c>
      <c r="B81" s="131" t="s">
        <v>383</v>
      </c>
      <c r="C81" s="134">
        <v>39352</v>
      </c>
      <c r="D81" s="131">
        <v>12</v>
      </c>
      <c r="F81" s="133">
        <v>65</v>
      </c>
    </row>
    <row r="82" spans="1:6">
      <c r="A82" s="132" t="s">
        <v>374</v>
      </c>
      <c r="B82" s="131" t="s">
        <v>382</v>
      </c>
      <c r="C82" s="134">
        <v>39353</v>
      </c>
      <c r="D82" s="131">
        <v>12</v>
      </c>
      <c r="F82" s="133">
        <v>32</v>
      </c>
    </row>
    <row r="83" spans="1:6">
      <c r="A83" s="132" t="s">
        <v>374</v>
      </c>
      <c r="B83" s="131" t="s">
        <v>356</v>
      </c>
      <c r="C83" s="134">
        <v>39353</v>
      </c>
      <c r="D83" s="131">
        <v>13</v>
      </c>
      <c r="F83" s="133">
        <v>600</v>
      </c>
    </row>
    <row r="84" spans="1:6">
      <c r="A84" s="132" t="s">
        <v>374</v>
      </c>
      <c r="B84" s="131" t="s">
        <v>381</v>
      </c>
      <c r="C84" s="134">
        <v>39353</v>
      </c>
      <c r="D84" s="131">
        <v>14</v>
      </c>
      <c r="F84" s="133">
        <v>250</v>
      </c>
    </row>
    <row r="85" spans="1:6">
      <c r="A85" s="132" t="s">
        <v>374</v>
      </c>
      <c r="B85" s="131" t="s">
        <v>367</v>
      </c>
      <c r="C85" s="134">
        <v>39354</v>
      </c>
      <c r="D85" s="131">
        <v>1</v>
      </c>
      <c r="F85" s="133">
        <v>467</v>
      </c>
    </row>
    <row r="86" spans="1:6">
      <c r="A86" s="132" t="s">
        <v>374</v>
      </c>
      <c r="B86" s="131" t="s">
        <v>353</v>
      </c>
      <c r="C86" s="134">
        <v>39355</v>
      </c>
      <c r="D86" s="131">
        <v>4</v>
      </c>
      <c r="F86" s="133">
        <v>889</v>
      </c>
    </row>
    <row r="87" spans="1:6">
      <c r="A87" s="132" t="s">
        <v>374</v>
      </c>
      <c r="B87" s="131" t="s">
        <v>380</v>
      </c>
      <c r="C87" s="134">
        <v>39355</v>
      </c>
      <c r="D87" s="131">
        <v>15</v>
      </c>
      <c r="F87" s="133">
        <v>432</v>
      </c>
    </row>
    <row r="88" spans="1:6">
      <c r="A88" s="132" t="s">
        <v>374</v>
      </c>
      <c r="B88" s="131" t="s">
        <v>366</v>
      </c>
      <c r="C88" s="134">
        <v>39355</v>
      </c>
      <c r="D88" s="131">
        <v>43</v>
      </c>
      <c r="F88" s="133">
        <v>584.37</v>
      </c>
    </row>
    <row r="89" spans="1:6">
      <c r="A89" s="132" t="s">
        <v>374</v>
      </c>
      <c r="B89" s="131" t="s">
        <v>379</v>
      </c>
      <c r="C89" s="134">
        <v>39356</v>
      </c>
      <c r="D89" s="131">
        <v>2</v>
      </c>
      <c r="F89" s="133">
        <v>421.25</v>
      </c>
    </row>
    <row r="90" spans="1:6">
      <c r="A90" s="132" t="s">
        <v>374</v>
      </c>
      <c r="B90" s="131" t="s">
        <v>378</v>
      </c>
      <c r="C90" s="134">
        <v>39356</v>
      </c>
      <c r="D90" s="131">
        <v>4</v>
      </c>
      <c r="F90" s="133">
        <v>375</v>
      </c>
    </row>
    <row r="91" spans="1:6">
      <c r="A91" s="132" t="s">
        <v>374</v>
      </c>
      <c r="B91" s="131" t="s">
        <v>351</v>
      </c>
      <c r="C91" s="134">
        <v>39357</v>
      </c>
      <c r="D91" s="131">
        <v>5</v>
      </c>
      <c r="F91" s="133">
        <v>332</v>
      </c>
    </row>
    <row r="92" spans="1:6">
      <c r="A92" s="132" t="s">
        <v>374</v>
      </c>
      <c r="B92" s="131" t="s">
        <v>377</v>
      </c>
      <c r="C92" s="134">
        <v>39358</v>
      </c>
      <c r="D92" s="131">
        <v>67</v>
      </c>
      <c r="F92" s="133">
        <v>250</v>
      </c>
    </row>
    <row r="93" spans="1:6">
      <c r="A93" s="132" t="s">
        <v>374</v>
      </c>
      <c r="B93" s="131" t="s">
        <v>376</v>
      </c>
      <c r="C93" s="134">
        <v>39358</v>
      </c>
      <c r="D93" s="131">
        <v>4</v>
      </c>
      <c r="F93" s="133">
        <v>190</v>
      </c>
    </row>
    <row r="94" spans="1:6">
      <c r="A94" s="132" t="s">
        <v>374</v>
      </c>
      <c r="B94" s="131" t="s">
        <v>375</v>
      </c>
      <c r="C94" s="134">
        <v>39358</v>
      </c>
      <c r="D94" s="131">
        <v>3</v>
      </c>
      <c r="F94" s="133">
        <v>333</v>
      </c>
    </row>
    <row r="95" spans="1:6">
      <c r="A95" s="132" t="s">
        <v>374</v>
      </c>
      <c r="B95" s="131" t="s">
        <v>373</v>
      </c>
      <c r="C95" s="134">
        <v>39299</v>
      </c>
      <c r="D95" s="131">
        <v>5</v>
      </c>
      <c r="F95" s="133">
        <v>375</v>
      </c>
    </row>
    <row r="96" spans="1:6" ht="28.8">
      <c r="A96" s="132" t="s">
        <v>372</v>
      </c>
      <c r="B96" s="131" t="s">
        <v>357</v>
      </c>
      <c r="C96" s="134">
        <v>39299</v>
      </c>
      <c r="D96" s="131">
        <v>7</v>
      </c>
      <c r="F96" s="133">
        <v>564.78</v>
      </c>
    </row>
    <row r="97" spans="1:6" ht="28.8">
      <c r="A97" s="132" t="s">
        <v>372</v>
      </c>
      <c r="B97" s="131" t="s">
        <v>371</v>
      </c>
      <c r="C97" s="134">
        <v>39299</v>
      </c>
      <c r="D97" s="131">
        <v>8</v>
      </c>
      <c r="F97" s="133">
        <v>543.89</v>
      </c>
    </row>
    <row r="98" spans="1:6">
      <c r="A98" s="132" t="s">
        <v>364</v>
      </c>
      <c r="B98" s="131" t="s">
        <v>370</v>
      </c>
      <c r="C98" s="134">
        <v>39300</v>
      </c>
      <c r="D98" s="131">
        <v>6</v>
      </c>
      <c r="F98" s="133">
        <v>586.5</v>
      </c>
    </row>
    <row r="99" spans="1:6">
      <c r="A99" s="132" t="s">
        <v>364</v>
      </c>
      <c r="B99" s="131" t="s">
        <v>369</v>
      </c>
      <c r="C99" s="134">
        <v>39301</v>
      </c>
      <c r="D99" s="131">
        <v>6</v>
      </c>
      <c r="F99" s="133">
        <v>2760</v>
      </c>
    </row>
    <row r="100" spans="1:6">
      <c r="A100" s="132" t="s">
        <v>364</v>
      </c>
      <c r="B100" s="131" t="s">
        <v>368</v>
      </c>
      <c r="C100" s="134">
        <v>39302</v>
      </c>
      <c r="D100" s="131">
        <v>4</v>
      </c>
      <c r="F100" s="133">
        <v>654.89</v>
      </c>
    </row>
    <row r="101" spans="1:6">
      <c r="A101" s="132" t="s">
        <v>364</v>
      </c>
      <c r="B101" s="131" t="s">
        <v>367</v>
      </c>
      <c r="C101" s="134">
        <v>39303</v>
      </c>
      <c r="D101" s="131">
        <v>3</v>
      </c>
      <c r="F101" s="133">
        <v>43</v>
      </c>
    </row>
    <row r="102" spans="1:6">
      <c r="A102" s="132" t="s">
        <v>364</v>
      </c>
      <c r="B102" s="131" t="s">
        <v>353</v>
      </c>
      <c r="C102" s="134">
        <v>39303</v>
      </c>
      <c r="D102" s="131">
        <v>2</v>
      </c>
      <c r="F102" s="133">
        <v>1150</v>
      </c>
    </row>
    <row r="103" spans="1:6">
      <c r="A103" s="132" t="s">
        <v>364</v>
      </c>
      <c r="B103" s="131" t="s">
        <v>366</v>
      </c>
      <c r="C103" s="134">
        <v>39303</v>
      </c>
      <c r="D103" s="131">
        <v>5</v>
      </c>
      <c r="F103" s="133">
        <v>42</v>
      </c>
    </row>
    <row r="104" spans="1:6">
      <c r="A104" s="132" t="s">
        <v>364</v>
      </c>
      <c r="B104" s="131" t="s">
        <v>365</v>
      </c>
      <c r="C104" s="134">
        <v>39304</v>
      </c>
      <c r="D104" s="131">
        <v>7</v>
      </c>
      <c r="F104" s="133">
        <v>432</v>
      </c>
    </row>
    <row r="105" spans="1:6">
      <c r="A105" s="132" t="s">
        <v>364</v>
      </c>
      <c r="B105" s="131" t="s">
        <v>363</v>
      </c>
      <c r="C105" s="134">
        <v>39305</v>
      </c>
      <c r="D105" s="131">
        <v>8</v>
      </c>
      <c r="F105" s="133">
        <v>12</v>
      </c>
    </row>
    <row r="106" spans="1:6" ht="28.8">
      <c r="A106" s="132" t="s">
        <v>350</v>
      </c>
      <c r="B106" s="131" t="s">
        <v>362</v>
      </c>
      <c r="C106" s="134">
        <v>39092</v>
      </c>
      <c r="D106" s="131">
        <v>9</v>
      </c>
      <c r="F106" s="133">
        <v>657</v>
      </c>
    </row>
    <row r="107" spans="1:6" ht="28.8">
      <c r="A107" s="132" t="s">
        <v>350</v>
      </c>
      <c r="B107" s="131" t="s">
        <v>361</v>
      </c>
      <c r="C107" s="134">
        <v>39093</v>
      </c>
      <c r="D107" s="131">
        <v>7</v>
      </c>
      <c r="F107" s="133">
        <v>110.01</v>
      </c>
    </row>
    <row r="108" spans="1:6" ht="28.8">
      <c r="A108" s="132" t="s">
        <v>350</v>
      </c>
      <c r="B108" s="131" t="s">
        <v>360</v>
      </c>
      <c r="C108" s="134">
        <v>39094</v>
      </c>
      <c r="D108" s="131">
        <v>6</v>
      </c>
      <c r="F108" s="133">
        <v>96.5</v>
      </c>
    </row>
    <row r="109" spans="1:6" ht="28.8">
      <c r="A109" s="132" t="s">
        <v>350</v>
      </c>
      <c r="B109" s="131" t="s">
        <v>359</v>
      </c>
      <c r="C109" s="134">
        <v>39094</v>
      </c>
      <c r="D109" s="131">
        <v>5</v>
      </c>
      <c r="F109" s="133">
        <v>1000</v>
      </c>
    </row>
    <row r="110" spans="1:6" ht="28.8">
      <c r="A110" s="132" t="s">
        <v>350</v>
      </c>
      <c r="B110" s="131" t="s">
        <v>358</v>
      </c>
      <c r="C110" s="134">
        <v>39094</v>
      </c>
      <c r="D110" s="131">
        <v>43</v>
      </c>
      <c r="F110" s="133">
        <v>655</v>
      </c>
    </row>
    <row r="111" spans="1:6" ht="28.8">
      <c r="A111" s="132" t="s">
        <v>350</v>
      </c>
      <c r="B111" s="131" t="s">
        <v>357</v>
      </c>
      <c r="C111" s="134">
        <v>39095</v>
      </c>
      <c r="D111" s="131">
        <v>5</v>
      </c>
      <c r="F111" s="133">
        <v>453</v>
      </c>
    </row>
    <row r="112" spans="1:6" ht="28.8">
      <c r="A112" s="132" t="s">
        <v>350</v>
      </c>
      <c r="B112" s="131" t="s">
        <v>356</v>
      </c>
      <c r="C112" s="134">
        <v>39096</v>
      </c>
      <c r="D112" s="131">
        <v>10</v>
      </c>
      <c r="F112" s="133">
        <v>694.8</v>
      </c>
    </row>
    <row r="113" spans="1:6" ht="28.8">
      <c r="A113" s="132" t="s">
        <v>350</v>
      </c>
      <c r="B113" s="131" t="s">
        <v>355</v>
      </c>
      <c r="C113" s="134">
        <v>39136</v>
      </c>
      <c r="D113" s="131">
        <v>9</v>
      </c>
      <c r="F113" s="133">
        <v>154</v>
      </c>
    </row>
    <row r="114" spans="1:6" ht="28.8">
      <c r="A114" s="132" t="s">
        <v>350</v>
      </c>
      <c r="B114" s="131" t="s">
        <v>354</v>
      </c>
      <c r="C114" s="134">
        <v>39116</v>
      </c>
      <c r="D114" s="131">
        <v>8</v>
      </c>
      <c r="F114" s="133">
        <v>82.51</v>
      </c>
    </row>
    <row r="115" spans="1:6" ht="28.8">
      <c r="A115" s="132" t="s">
        <v>350</v>
      </c>
      <c r="B115" s="131" t="s">
        <v>353</v>
      </c>
      <c r="C115" s="134">
        <v>39176</v>
      </c>
      <c r="D115" s="131">
        <v>6</v>
      </c>
      <c r="F115" s="133">
        <v>56.87</v>
      </c>
    </row>
    <row r="116" spans="1:6" ht="28.8">
      <c r="A116" s="132" t="s">
        <v>350</v>
      </c>
      <c r="B116" s="131" t="s">
        <v>352</v>
      </c>
      <c r="C116" s="134">
        <v>39242</v>
      </c>
      <c r="D116" s="131">
        <v>3</v>
      </c>
      <c r="F116" s="133">
        <v>45.89</v>
      </c>
    </row>
    <row r="117" spans="1:6" ht="28.8">
      <c r="A117" s="132" t="s">
        <v>350</v>
      </c>
      <c r="B117" s="131" t="s">
        <v>351</v>
      </c>
      <c r="C117" s="134">
        <v>39105</v>
      </c>
      <c r="D117" s="131">
        <v>5</v>
      </c>
      <c r="F117" s="133">
        <v>674.89</v>
      </c>
    </row>
    <row r="118" spans="1:6" ht="28.8">
      <c r="A118" s="132" t="s">
        <v>350</v>
      </c>
      <c r="B118" s="131" t="s">
        <v>349</v>
      </c>
      <c r="C118" s="134">
        <v>39085</v>
      </c>
      <c r="D118" s="131">
        <v>7</v>
      </c>
      <c r="F118" s="133">
        <v>52.11</v>
      </c>
    </row>
  </sheetData>
  <mergeCells count="5">
    <mergeCell ref="A5:C5"/>
    <mergeCell ref="A6:C6"/>
    <mergeCell ref="A7:C7"/>
    <mergeCell ref="A8:C8"/>
    <mergeCell ref="A1:H1"/>
  </mergeCells>
  <printOptions gridLines="1"/>
  <pageMargins left="0.35" right="0.35" top="0.75" bottom="0.75" header="0.25" footer="0.25"/>
  <pageSetup orientation="portrait" horizont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activeCell="D15" sqref="D15"/>
    </sheetView>
  </sheetViews>
  <sheetFormatPr defaultColWidth="8.88671875" defaultRowHeight="15.6"/>
  <cols>
    <col min="1" max="2" width="9.33203125" style="24" bestFit="1" customWidth="1"/>
    <col min="3" max="3" width="5.44140625" style="25" bestFit="1" customWidth="1"/>
    <col min="4" max="4" width="8.33203125" style="24" bestFit="1" customWidth="1"/>
    <col min="5" max="5" width="14" style="24" customWidth="1"/>
    <col min="6" max="6" width="7.6640625" style="24" bestFit="1" customWidth="1"/>
    <col min="7" max="7" width="10.77734375" style="24" customWidth="1"/>
    <col min="8" max="16384" width="8.88671875" style="24"/>
  </cols>
  <sheetData>
    <row r="1" spans="1:8">
      <c r="A1" s="22" t="s">
        <v>31</v>
      </c>
      <c r="B1" s="22" t="s">
        <v>30</v>
      </c>
      <c r="C1" s="23" t="s">
        <v>29</v>
      </c>
      <c r="D1" s="22" t="s">
        <v>28</v>
      </c>
      <c r="E1" s="22" t="s">
        <v>27</v>
      </c>
      <c r="F1" s="22" t="s">
        <v>26</v>
      </c>
      <c r="G1" s="22" t="s">
        <v>25</v>
      </c>
    </row>
    <row r="2" spans="1:8">
      <c r="A2" s="24" t="s">
        <v>12</v>
      </c>
      <c r="B2" s="24" t="s">
        <v>2</v>
      </c>
      <c r="C2" s="25" t="s">
        <v>1</v>
      </c>
      <c r="D2" s="24" t="s">
        <v>13</v>
      </c>
      <c r="E2" s="26">
        <v>24879</v>
      </c>
      <c r="F2" s="27"/>
      <c r="G2" s="28">
        <v>4500</v>
      </c>
    </row>
    <row r="3" spans="1:8">
      <c r="A3" s="24" t="s">
        <v>21</v>
      </c>
      <c r="B3" s="24" t="s">
        <v>19</v>
      </c>
      <c r="C3" s="25" t="s">
        <v>1</v>
      </c>
      <c r="D3" s="24" t="s">
        <v>10</v>
      </c>
      <c r="E3" s="26">
        <v>22505</v>
      </c>
      <c r="F3" s="27"/>
      <c r="G3" s="28">
        <v>4333</v>
      </c>
    </row>
    <row r="4" spans="1:8">
      <c r="A4" s="24" t="s">
        <v>20</v>
      </c>
      <c r="B4" s="24" t="s">
        <v>17</v>
      </c>
      <c r="C4" s="25" t="s">
        <v>1</v>
      </c>
      <c r="D4" s="24" t="s">
        <v>7</v>
      </c>
      <c r="E4" s="26">
        <v>26645</v>
      </c>
      <c r="F4" s="27"/>
      <c r="G4" s="28">
        <v>3210</v>
      </c>
    </row>
    <row r="5" spans="1:8">
      <c r="A5" s="24" t="s">
        <v>18</v>
      </c>
      <c r="B5" s="24" t="s">
        <v>16</v>
      </c>
      <c r="C5" s="25" t="s">
        <v>4</v>
      </c>
      <c r="D5" s="24" t="s">
        <v>0</v>
      </c>
      <c r="E5" s="26">
        <v>27098</v>
      </c>
      <c r="F5" s="27"/>
      <c r="G5" s="28">
        <v>543</v>
      </c>
    </row>
    <row r="6" spans="1:8">
      <c r="A6" s="24" t="s">
        <v>15</v>
      </c>
      <c r="B6" s="24" t="s">
        <v>11</v>
      </c>
      <c r="C6" s="25" t="s">
        <v>1</v>
      </c>
      <c r="D6" s="24" t="s">
        <v>0</v>
      </c>
      <c r="E6" s="26">
        <v>27831</v>
      </c>
      <c r="F6" s="27"/>
      <c r="G6" s="28">
        <v>456</v>
      </c>
    </row>
    <row r="7" spans="1:8">
      <c r="A7" s="24" t="s">
        <v>3</v>
      </c>
      <c r="B7" s="24" t="s">
        <v>14</v>
      </c>
      <c r="C7" s="25" t="s">
        <v>1</v>
      </c>
      <c r="D7" s="24" t="s">
        <v>10</v>
      </c>
      <c r="E7" s="26">
        <v>28561</v>
      </c>
      <c r="F7" s="27"/>
      <c r="G7" s="28">
        <v>678</v>
      </c>
    </row>
    <row r="8" spans="1:8">
      <c r="A8" s="24" t="s">
        <v>15</v>
      </c>
      <c r="B8" s="24" t="s">
        <v>11</v>
      </c>
      <c r="C8" s="25" t="s">
        <v>1</v>
      </c>
      <c r="D8" s="24" t="s">
        <v>10</v>
      </c>
      <c r="E8" s="26">
        <v>32854</v>
      </c>
      <c r="F8" s="27"/>
      <c r="G8" s="28">
        <v>12</v>
      </c>
    </row>
    <row r="9" spans="1:8">
      <c r="A9" s="24" t="s">
        <v>8</v>
      </c>
      <c r="B9" s="24" t="s">
        <v>24</v>
      </c>
      <c r="C9" s="25" t="s">
        <v>4</v>
      </c>
      <c r="D9" s="24" t="s">
        <v>0</v>
      </c>
      <c r="E9" s="26">
        <v>33921</v>
      </c>
      <c r="F9" s="27"/>
      <c r="G9" s="28">
        <v>7777</v>
      </c>
    </row>
    <row r="10" spans="1:8">
      <c r="A10" s="24" t="s">
        <v>9</v>
      </c>
      <c r="B10" s="24" t="s">
        <v>5</v>
      </c>
      <c r="C10" s="25" t="s">
        <v>4</v>
      </c>
      <c r="D10" s="24" t="s">
        <v>23</v>
      </c>
      <c r="E10" s="26">
        <v>33922</v>
      </c>
      <c r="F10" s="27"/>
      <c r="G10" s="28">
        <v>7777</v>
      </c>
    </row>
    <row r="11" spans="1:8">
      <c r="A11" s="24" t="s">
        <v>6</v>
      </c>
      <c r="B11" s="24" t="s">
        <v>2</v>
      </c>
      <c r="C11" s="25" t="s">
        <v>1</v>
      </c>
      <c r="D11" s="24" t="s">
        <v>23</v>
      </c>
      <c r="E11" s="26">
        <v>17852</v>
      </c>
      <c r="F11" s="27"/>
      <c r="G11" s="28">
        <v>3456</v>
      </c>
    </row>
    <row r="12" spans="1:8">
      <c r="A12" s="24" t="s">
        <v>3</v>
      </c>
      <c r="B12" s="24" t="s">
        <v>22</v>
      </c>
      <c r="C12" s="25" t="s">
        <v>1</v>
      </c>
      <c r="D12" s="24" t="s">
        <v>23</v>
      </c>
      <c r="E12" s="26">
        <v>25523</v>
      </c>
      <c r="F12" s="27"/>
      <c r="G12" s="28">
        <v>4566</v>
      </c>
    </row>
    <row r="13" spans="1:8">
      <c r="A13" s="24" t="s">
        <v>12</v>
      </c>
      <c r="B13" s="24" t="s">
        <v>22</v>
      </c>
      <c r="C13" s="25" t="s">
        <v>1</v>
      </c>
      <c r="D13" s="24" t="s">
        <v>0</v>
      </c>
      <c r="E13" s="26">
        <v>24879</v>
      </c>
      <c r="F13" s="27"/>
      <c r="G13" s="28">
        <v>4500</v>
      </c>
    </row>
    <row r="14" spans="1:8">
      <c r="A14" s="24" t="s">
        <v>21</v>
      </c>
      <c r="B14" s="24" t="s">
        <v>2</v>
      </c>
      <c r="C14" s="25" t="s">
        <v>1</v>
      </c>
      <c r="D14" s="24" t="s">
        <v>7</v>
      </c>
      <c r="E14" s="26">
        <v>22505</v>
      </c>
      <c r="F14" s="27"/>
      <c r="G14" s="28">
        <v>4333</v>
      </c>
    </row>
    <row r="15" spans="1:8">
      <c r="A15" s="24" t="s">
        <v>20</v>
      </c>
      <c r="B15" s="24" t="s">
        <v>19</v>
      </c>
      <c r="C15" s="25" t="s">
        <v>1</v>
      </c>
      <c r="D15" s="24" t="s">
        <v>7</v>
      </c>
      <c r="E15" s="26">
        <v>26645</v>
      </c>
      <c r="F15" s="27"/>
      <c r="G15" s="28">
        <v>3210</v>
      </c>
      <c r="H15" s="22"/>
    </row>
    <row r="16" spans="1:8">
      <c r="A16" s="24" t="s">
        <v>18</v>
      </c>
      <c r="B16" s="24" t="s">
        <v>17</v>
      </c>
      <c r="C16" s="25" t="s">
        <v>1</v>
      </c>
      <c r="D16" s="24" t="s">
        <v>10</v>
      </c>
      <c r="E16" s="26">
        <v>27098</v>
      </c>
      <c r="F16" s="27"/>
      <c r="G16" s="28">
        <v>543</v>
      </c>
    </row>
    <row r="17" spans="1:8">
      <c r="A17" s="24" t="s">
        <v>15</v>
      </c>
      <c r="B17" s="24" t="s">
        <v>16</v>
      </c>
      <c r="C17" s="25" t="s">
        <v>4</v>
      </c>
      <c r="D17" s="24" t="s">
        <v>0</v>
      </c>
      <c r="E17" s="26">
        <v>27831</v>
      </c>
      <c r="F17" s="27"/>
      <c r="G17" s="28">
        <v>456</v>
      </c>
    </row>
    <row r="18" spans="1:8">
      <c r="A18" s="24" t="s">
        <v>3</v>
      </c>
      <c r="B18" s="24" t="s">
        <v>11</v>
      </c>
      <c r="C18" s="25" t="s">
        <v>1</v>
      </c>
      <c r="D18" s="24" t="s">
        <v>10</v>
      </c>
      <c r="E18" s="26">
        <v>28561</v>
      </c>
      <c r="F18" s="27"/>
      <c r="G18" s="28">
        <v>678</v>
      </c>
    </row>
    <row r="19" spans="1:8">
      <c r="A19" s="24" t="s">
        <v>15</v>
      </c>
      <c r="B19" s="24" t="s">
        <v>14</v>
      </c>
      <c r="C19" s="25" t="s">
        <v>1</v>
      </c>
      <c r="D19" s="24" t="s">
        <v>13</v>
      </c>
      <c r="E19" s="26">
        <v>32854</v>
      </c>
      <c r="F19" s="27"/>
      <c r="G19" s="28">
        <v>12</v>
      </c>
    </row>
    <row r="20" spans="1:8">
      <c r="A20" s="24" t="s">
        <v>12</v>
      </c>
      <c r="B20" s="24" t="s">
        <v>11</v>
      </c>
      <c r="C20" s="25" t="s">
        <v>1</v>
      </c>
      <c r="D20" s="24" t="s">
        <v>10</v>
      </c>
      <c r="E20" s="26">
        <v>33921</v>
      </c>
      <c r="F20" s="27"/>
      <c r="G20" s="28">
        <v>7777</v>
      </c>
    </row>
    <row r="21" spans="1:8">
      <c r="A21" s="24" t="s">
        <v>9</v>
      </c>
      <c r="B21" s="24" t="s">
        <v>8</v>
      </c>
      <c r="C21" s="25" t="s">
        <v>4</v>
      </c>
      <c r="D21" s="24" t="s">
        <v>7</v>
      </c>
      <c r="E21" s="26">
        <v>33922</v>
      </c>
      <c r="F21" s="27"/>
      <c r="G21" s="28">
        <v>7777</v>
      </c>
    </row>
    <row r="22" spans="1:8">
      <c r="A22" s="24" t="s">
        <v>6</v>
      </c>
      <c r="B22" s="24" t="s">
        <v>5</v>
      </c>
      <c r="C22" s="25" t="s">
        <v>4</v>
      </c>
      <c r="D22" s="24" t="s">
        <v>0</v>
      </c>
      <c r="E22" s="26">
        <v>17852</v>
      </c>
      <c r="F22" s="27"/>
      <c r="G22" s="28">
        <v>3456</v>
      </c>
    </row>
    <row r="23" spans="1:8">
      <c r="A23" s="24" t="s">
        <v>3</v>
      </c>
      <c r="B23" s="24" t="s">
        <v>2</v>
      </c>
      <c r="C23" s="25" t="s">
        <v>1</v>
      </c>
      <c r="D23" s="24" t="s">
        <v>0</v>
      </c>
      <c r="E23" s="26">
        <v>25523</v>
      </c>
      <c r="F23" s="27"/>
      <c r="G23" s="28">
        <v>4566</v>
      </c>
    </row>
    <row r="26" spans="1:8">
      <c r="A26" s="22"/>
      <c r="C26" s="24"/>
    </row>
    <row r="27" spans="1:8">
      <c r="A27" s="24" t="s">
        <v>7</v>
      </c>
      <c r="C27" s="24"/>
    </row>
    <row r="28" spans="1:8">
      <c r="A28" s="24" t="s">
        <v>10</v>
      </c>
      <c r="B28" s="29"/>
    </row>
    <row r="29" spans="1:8">
      <c r="A29" s="24" t="s">
        <v>0</v>
      </c>
    </row>
    <row r="30" spans="1:8">
      <c r="A30" s="24" t="s">
        <v>13</v>
      </c>
    </row>
    <row r="31" spans="1:8">
      <c r="A31" s="24" t="s">
        <v>23</v>
      </c>
      <c r="D31" s="22"/>
      <c r="E31" s="22"/>
      <c r="F31" s="23"/>
      <c r="H31" s="22"/>
    </row>
  </sheetData>
  <dataConsolidate/>
  <printOptions gridLines="1" gridLinesSet="0"/>
  <pageMargins left="0.75" right="0.75" top="1" bottom="1" header="0.5" footer="0.5"/>
  <pageSetup paperSize="9" orientation="portrait" verticalDpi="0" r:id="rId1"/>
  <headerFooter alignWithMargins="0">
    <oddHeader>&amp;F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6"/>
  <sheetViews>
    <sheetView workbookViewId="0">
      <selection activeCell="B8" sqref="B8"/>
    </sheetView>
  </sheetViews>
  <sheetFormatPr defaultColWidth="9.109375" defaultRowHeight="12.6"/>
  <cols>
    <col min="1" max="1" width="17.5546875" style="1" bestFit="1" customWidth="1"/>
    <col min="2" max="2" width="74.44140625" style="1" customWidth="1"/>
    <col min="3" max="3" width="22.33203125" style="1" bestFit="1" customWidth="1"/>
    <col min="4" max="16384" width="9.109375" style="1"/>
  </cols>
  <sheetData>
    <row r="1" spans="1:2">
      <c r="A1" s="34" t="s">
        <v>237</v>
      </c>
      <c r="B1" s="33" t="s">
        <v>236</v>
      </c>
    </row>
    <row r="2" spans="1:2">
      <c r="A2" s="32" t="s">
        <v>235</v>
      </c>
      <c r="B2" s="1" t="s">
        <v>234</v>
      </c>
    </row>
    <row r="3" spans="1:2">
      <c r="A3" s="32" t="s">
        <v>233</v>
      </c>
      <c r="B3" s="1" t="s">
        <v>232</v>
      </c>
    </row>
    <row r="4" spans="1:2">
      <c r="A4" s="32" t="s">
        <v>230</v>
      </c>
      <c r="B4" s="1" t="s">
        <v>231</v>
      </c>
    </row>
    <row r="5" spans="1:2">
      <c r="A5" s="32" t="s">
        <v>230</v>
      </c>
      <c r="B5" s="1" t="s">
        <v>229</v>
      </c>
    </row>
    <row r="6" spans="1:2">
      <c r="A6" s="32" t="s">
        <v>228</v>
      </c>
      <c r="B6" s="1" t="s">
        <v>227</v>
      </c>
    </row>
    <row r="7" spans="1:2">
      <c r="A7" s="32" t="s">
        <v>225</v>
      </c>
      <c r="B7" s="1" t="s">
        <v>226</v>
      </c>
    </row>
    <row r="8" spans="1:2">
      <c r="A8" s="32" t="s">
        <v>225</v>
      </c>
      <c r="B8" s="1" t="s">
        <v>224</v>
      </c>
    </row>
    <row r="9" spans="1:2">
      <c r="A9" s="32" t="s">
        <v>223</v>
      </c>
      <c r="B9" s="1" t="s">
        <v>222</v>
      </c>
    </row>
    <row r="10" spans="1:2">
      <c r="A10" s="32" t="s">
        <v>221</v>
      </c>
      <c r="B10" s="1" t="s">
        <v>220</v>
      </c>
    </row>
    <row r="11" spans="1:2">
      <c r="A11" s="32" t="s">
        <v>219</v>
      </c>
      <c r="B11" s="1" t="s">
        <v>218</v>
      </c>
    </row>
    <row r="12" spans="1:2">
      <c r="A12" s="32" t="s">
        <v>217</v>
      </c>
      <c r="B12" s="1" t="s">
        <v>216</v>
      </c>
    </row>
    <row r="13" spans="1:2">
      <c r="A13" s="32" t="s">
        <v>214</v>
      </c>
      <c r="B13" s="1" t="s">
        <v>215</v>
      </c>
    </row>
    <row r="14" spans="1:2">
      <c r="A14" s="32" t="s">
        <v>214</v>
      </c>
      <c r="B14" s="1" t="s">
        <v>213</v>
      </c>
    </row>
    <row r="15" spans="1:2">
      <c r="A15" s="32" t="s">
        <v>212</v>
      </c>
      <c r="B15" s="1" t="s">
        <v>211</v>
      </c>
    </row>
    <row r="16" spans="1:2">
      <c r="A16" s="32" t="s">
        <v>210</v>
      </c>
      <c r="B16" s="1" t="s">
        <v>209</v>
      </c>
    </row>
    <row r="17" spans="1:2">
      <c r="A17" s="32" t="s">
        <v>208</v>
      </c>
      <c r="B17" s="1" t="s">
        <v>207</v>
      </c>
    </row>
    <row r="18" spans="1:2" ht="13.2">
      <c r="A18" s="31" t="s">
        <v>205</v>
      </c>
      <c r="B18" s="1" t="s">
        <v>206</v>
      </c>
    </row>
    <row r="19" spans="1:2" ht="13.2">
      <c r="A19" s="31" t="s">
        <v>205</v>
      </c>
      <c r="B19" s="1" t="s">
        <v>204</v>
      </c>
    </row>
    <row r="20" spans="1:2" ht="13.2">
      <c r="A20" s="31" t="s">
        <v>203</v>
      </c>
      <c r="B20" s="1" t="s">
        <v>202</v>
      </c>
    </row>
    <row r="21" spans="1:2">
      <c r="A21" s="32" t="s">
        <v>200</v>
      </c>
      <c r="B21" s="1" t="s">
        <v>201</v>
      </c>
    </row>
    <row r="22" spans="1:2">
      <c r="A22" s="32" t="s">
        <v>200</v>
      </c>
      <c r="B22" s="1" t="s">
        <v>199</v>
      </c>
    </row>
    <row r="23" spans="1:2">
      <c r="A23" s="32" t="s">
        <v>197</v>
      </c>
      <c r="B23" s="1" t="s">
        <v>198</v>
      </c>
    </row>
    <row r="24" spans="1:2" ht="13.2">
      <c r="A24" s="31" t="s">
        <v>197</v>
      </c>
      <c r="B24" s="1" t="s">
        <v>196</v>
      </c>
    </row>
    <row r="25" spans="1:2">
      <c r="A25" s="32" t="s">
        <v>195</v>
      </c>
      <c r="B25" s="1" t="s">
        <v>194</v>
      </c>
    </row>
    <row r="26" spans="1:2">
      <c r="A26" s="32" t="s">
        <v>192</v>
      </c>
      <c r="B26" s="1" t="s">
        <v>193</v>
      </c>
    </row>
    <row r="27" spans="1:2">
      <c r="A27" s="32" t="s">
        <v>192</v>
      </c>
      <c r="B27" s="1" t="s">
        <v>191</v>
      </c>
    </row>
    <row r="28" spans="1:2" ht="13.2">
      <c r="A28" s="31" t="s">
        <v>189</v>
      </c>
      <c r="B28" s="1" t="s">
        <v>190</v>
      </c>
    </row>
    <row r="29" spans="1:2" ht="13.2">
      <c r="A29" s="31" t="s">
        <v>189</v>
      </c>
      <c r="B29" s="1" t="s">
        <v>188</v>
      </c>
    </row>
    <row r="30" spans="1:2" ht="13.2">
      <c r="A30" s="31" t="s">
        <v>185</v>
      </c>
      <c r="B30" s="1" t="s">
        <v>187</v>
      </c>
    </row>
    <row r="31" spans="1:2">
      <c r="A31" s="32" t="s">
        <v>185</v>
      </c>
      <c r="B31" s="1" t="s">
        <v>186</v>
      </c>
    </row>
    <row r="32" spans="1:2" ht="13.2">
      <c r="A32" s="31" t="s">
        <v>185</v>
      </c>
      <c r="B32" s="1" t="s">
        <v>184</v>
      </c>
    </row>
    <row r="33" spans="1:2">
      <c r="A33" s="32" t="s">
        <v>183</v>
      </c>
      <c r="B33" s="1" t="s">
        <v>182</v>
      </c>
    </row>
    <row r="34" spans="1:2">
      <c r="A34" s="32" t="s">
        <v>178</v>
      </c>
      <c r="B34" s="1" t="s">
        <v>181</v>
      </c>
    </row>
    <row r="35" spans="1:2">
      <c r="A35" s="32" t="s">
        <v>178</v>
      </c>
      <c r="B35" s="1" t="s">
        <v>180</v>
      </c>
    </row>
    <row r="36" spans="1:2" ht="13.2">
      <c r="A36" s="31" t="s">
        <v>178</v>
      </c>
      <c r="B36" s="1" t="s">
        <v>179</v>
      </c>
    </row>
    <row r="37" spans="1:2" ht="13.2">
      <c r="A37" s="31" t="s">
        <v>178</v>
      </c>
      <c r="B37" s="1" t="s">
        <v>177</v>
      </c>
    </row>
    <row r="38" spans="1:2">
      <c r="A38" s="32" t="s">
        <v>173</v>
      </c>
      <c r="B38" s="1" t="s">
        <v>176</v>
      </c>
    </row>
    <row r="39" spans="1:2" ht="13.2">
      <c r="A39" s="31" t="s">
        <v>173</v>
      </c>
      <c r="B39" s="1" t="s">
        <v>175</v>
      </c>
    </row>
    <row r="40" spans="1:2" ht="13.2">
      <c r="A40" s="31" t="s">
        <v>173</v>
      </c>
      <c r="B40" s="1" t="s">
        <v>174</v>
      </c>
    </row>
    <row r="41" spans="1:2">
      <c r="A41" s="32" t="s">
        <v>173</v>
      </c>
      <c r="B41" s="1" t="s">
        <v>172</v>
      </c>
    </row>
    <row r="42" spans="1:2">
      <c r="A42" s="32" t="s">
        <v>171</v>
      </c>
      <c r="B42" s="1" t="s">
        <v>170</v>
      </c>
    </row>
    <row r="43" spans="1:2">
      <c r="A43" s="32" t="s">
        <v>169</v>
      </c>
      <c r="B43" s="1" t="s">
        <v>168</v>
      </c>
    </row>
    <row r="44" spans="1:2" ht="13.2">
      <c r="A44" s="31" t="s">
        <v>167</v>
      </c>
      <c r="B44" s="1" t="s">
        <v>166</v>
      </c>
    </row>
    <row r="45" spans="1:2" ht="13.2">
      <c r="A45" s="31" t="s">
        <v>164</v>
      </c>
      <c r="B45" s="1" t="s">
        <v>165</v>
      </c>
    </row>
    <row r="46" spans="1:2" ht="13.2">
      <c r="A46" s="31" t="s">
        <v>164</v>
      </c>
      <c r="B46" s="1" t="s">
        <v>163</v>
      </c>
    </row>
    <row r="47" spans="1:2" ht="13.2">
      <c r="A47" s="31" t="s">
        <v>161</v>
      </c>
      <c r="B47" s="1" t="s">
        <v>162</v>
      </c>
    </row>
    <row r="48" spans="1:2" ht="13.2">
      <c r="A48" s="31" t="s">
        <v>161</v>
      </c>
      <c r="B48" s="1" t="s">
        <v>160</v>
      </c>
    </row>
    <row r="49" spans="1:2" ht="13.2">
      <c r="A49" s="31" t="s">
        <v>159</v>
      </c>
      <c r="B49" s="1" t="s">
        <v>158</v>
      </c>
    </row>
    <row r="50" spans="1:2" ht="13.2">
      <c r="A50" s="31" t="s">
        <v>156</v>
      </c>
      <c r="B50" s="1" t="s">
        <v>157</v>
      </c>
    </row>
    <row r="51" spans="1:2" ht="13.2">
      <c r="A51" s="31" t="s">
        <v>156</v>
      </c>
      <c r="B51" s="1" t="s">
        <v>155</v>
      </c>
    </row>
    <row r="52" spans="1:2">
      <c r="A52" s="32" t="s">
        <v>154</v>
      </c>
      <c r="B52" s="1" t="s">
        <v>153</v>
      </c>
    </row>
    <row r="53" spans="1:2">
      <c r="A53" s="32" t="s">
        <v>152</v>
      </c>
      <c r="B53" s="1" t="s">
        <v>151</v>
      </c>
    </row>
    <row r="54" spans="1:2">
      <c r="A54" s="32" t="s">
        <v>150</v>
      </c>
      <c r="B54" s="1" t="s">
        <v>149</v>
      </c>
    </row>
    <row r="55" spans="1:2">
      <c r="A55" s="32" t="s">
        <v>148</v>
      </c>
      <c r="B55" s="1" t="s">
        <v>147</v>
      </c>
    </row>
    <row r="56" spans="1:2">
      <c r="A56" s="32" t="s">
        <v>145</v>
      </c>
      <c r="B56" s="1" t="s">
        <v>146</v>
      </c>
    </row>
    <row r="57" spans="1:2">
      <c r="A57" s="32" t="s">
        <v>145</v>
      </c>
      <c r="B57" s="1" t="s">
        <v>144</v>
      </c>
    </row>
    <row r="58" spans="1:2">
      <c r="A58" s="32" t="s">
        <v>142</v>
      </c>
      <c r="B58" s="1" t="s">
        <v>143</v>
      </c>
    </row>
    <row r="59" spans="1:2">
      <c r="A59" s="32" t="s">
        <v>142</v>
      </c>
      <c r="B59" s="1" t="s">
        <v>141</v>
      </c>
    </row>
    <row r="60" spans="1:2" ht="13.2">
      <c r="A60" s="31" t="s">
        <v>140</v>
      </c>
      <c r="B60" s="1" t="s">
        <v>139</v>
      </c>
    </row>
    <row r="61" spans="1:2" ht="13.2">
      <c r="A61" s="31" t="s">
        <v>138</v>
      </c>
      <c r="B61" s="1" t="s">
        <v>137</v>
      </c>
    </row>
    <row r="62" spans="1:2" ht="13.2">
      <c r="A62" s="31" t="s">
        <v>135</v>
      </c>
      <c r="B62" s="1" t="s">
        <v>136</v>
      </c>
    </row>
    <row r="63" spans="1:2" ht="13.2">
      <c r="A63" s="31" t="s">
        <v>135</v>
      </c>
      <c r="B63" s="1" t="s">
        <v>134</v>
      </c>
    </row>
    <row r="64" spans="1:2">
      <c r="A64" s="32" t="s">
        <v>129</v>
      </c>
      <c r="B64" s="1" t="s">
        <v>133</v>
      </c>
    </row>
    <row r="65" spans="1:2">
      <c r="A65" s="32" t="s">
        <v>129</v>
      </c>
      <c r="B65" s="1" t="s">
        <v>132</v>
      </c>
    </row>
    <row r="66" spans="1:2">
      <c r="A66" s="32" t="s">
        <v>129</v>
      </c>
      <c r="B66" s="1" t="s">
        <v>131</v>
      </c>
    </row>
    <row r="67" spans="1:2" ht="13.2">
      <c r="A67" s="31" t="s">
        <v>129</v>
      </c>
      <c r="B67" s="1" t="s">
        <v>130</v>
      </c>
    </row>
    <row r="68" spans="1:2" ht="13.2">
      <c r="A68" s="31" t="s">
        <v>129</v>
      </c>
      <c r="B68" s="1" t="s">
        <v>128</v>
      </c>
    </row>
    <row r="69" spans="1:2" ht="13.2">
      <c r="A69" s="31" t="s">
        <v>126</v>
      </c>
      <c r="B69" s="1" t="s">
        <v>127</v>
      </c>
    </row>
    <row r="70" spans="1:2" ht="13.2">
      <c r="A70" s="31" t="s">
        <v>126</v>
      </c>
      <c r="B70" s="1" t="s">
        <v>125</v>
      </c>
    </row>
    <row r="71" spans="1:2">
      <c r="A71" s="32" t="s">
        <v>124</v>
      </c>
      <c r="B71" s="1" t="s">
        <v>123</v>
      </c>
    </row>
    <row r="72" spans="1:2">
      <c r="A72" s="32" t="s">
        <v>121</v>
      </c>
      <c r="B72" s="1" t="s">
        <v>122</v>
      </c>
    </row>
    <row r="73" spans="1:2">
      <c r="A73" s="32" t="s">
        <v>121</v>
      </c>
      <c r="B73" s="1" t="s">
        <v>120</v>
      </c>
    </row>
    <row r="74" spans="1:2" ht="13.2">
      <c r="A74" s="31" t="s">
        <v>118</v>
      </c>
      <c r="B74" s="1" t="s">
        <v>119</v>
      </c>
    </row>
    <row r="75" spans="1:2">
      <c r="A75" s="32" t="s">
        <v>118</v>
      </c>
      <c r="B75" s="1" t="s">
        <v>117</v>
      </c>
    </row>
    <row r="76" spans="1:2" ht="13.2">
      <c r="A76" s="31" t="s">
        <v>115</v>
      </c>
      <c r="B76" s="1" t="s">
        <v>116</v>
      </c>
    </row>
    <row r="77" spans="1:2">
      <c r="A77" s="32" t="s">
        <v>115</v>
      </c>
      <c r="B77" s="1" t="s">
        <v>114</v>
      </c>
    </row>
    <row r="78" spans="1:2" ht="13.2">
      <c r="A78" s="31" t="s">
        <v>113</v>
      </c>
      <c r="B78" s="1" t="s">
        <v>112</v>
      </c>
    </row>
    <row r="79" spans="1:2" ht="13.2">
      <c r="A79" s="31" t="s">
        <v>110</v>
      </c>
      <c r="B79" s="1" t="s">
        <v>111</v>
      </c>
    </row>
    <row r="80" spans="1:2" ht="13.2">
      <c r="A80" s="31" t="s">
        <v>110</v>
      </c>
      <c r="B80" s="1" t="s">
        <v>109</v>
      </c>
    </row>
    <row r="81" spans="1:2" ht="13.2">
      <c r="A81" s="31" t="s">
        <v>108</v>
      </c>
      <c r="B81" s="1" t="s">
        <v>107</v>
      </c>
    </row>
    <row r="82" spans="1:2" ht="13.2">
      <c r="A82" s="31" t="s">
        <v>105</v>
      </c>
      <c r="B82" s="1" t="s">
        <v>106</v>
      </c>
    </row>
    <row r="83" spans="1:2" ht="13.2">
      <c r="A83" s="31" t="s">
        <v>105</v>
      </c>
      <c r="B83" s="1" t="s">
        <v>104</v>
      </c>
    </row>
    <row r="84" spans="1:2" ht="13.2">
      <c r="A84" s="31" t="s">
        <v>103</v>
      </c>
      <c r="B84" s="1" t="s">
        <v>102</v>
      </c>
    </row>
    <row r="85" spans="1:2" ht="13.2">
      <c r="A85" s="31" t="s">
        <v>100</v>
      </c>
      <c r="B85" s="1" t="s">
        <v>101</v>
      </c>
    </row>
    <row r="86" spans="1:2" ht="13.8" thickBot="1">
      <c r="A86" s="30" t="s">
        <v>100</v>
      </c>
      <c r="B86" s="1" t="s">
        <v>99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4"/>
  <sheetViews>
    <sheetView zoomScale="85" zoomScaleNormal="85" workbookViewId="0">
      <selection activeCell="E15" sqref="E15"/>
    </sheetView>
  </sheetViews>
  <sheetFormatPr defaultColWidth="9.109375" defaultRowHeight="13.2"/>
  <cols>
    <col min="1" max="1" width="10" style="2" bestFit="1" customWidth="1"/>
    <col min="2" max="2" width="6.109375" style="2" customWidth="1"/>
    <col min="3" max="3" width="8" style="2" customWidth="1"/>
    <col min="4" max="4" width="9.5546875" style="4" customWidth="1"/>
    <col min="5" max="5" width="7.109375" style="2" customWidth="1"/>
    <col min="6" max="6" width="8.88671875" style="3" customWidth="1"/>
    <col min="7" max="7" width="9.6640625" style="2" customWidth="1"/>
    <col min="8" max="8" width="8" style="2" bestFit="1" customWidth="1"/>
    <col min="9" max="9" width="5.109375" style="2" customWidth="1"/>
    <col min="10" max="10" width="7.33203125" style="2" customWidth="1"/>
    <col min="11" max="11" width="5.6640625" style="2" bestFit="1" customWidth="1"/>
    <col min="12" max="16384" width="9.109375" style="2"/>
  </cols>
  <sheetData>
    <row r="1" spans="1:11" s="17" customFormat="1" ht="26.4">
      <c r="A1" s="21" t="s">
        <v>97</v>
      </c>
      <c r="B1" s="20" t="s">
        <v>96</v>
      </c>
      <c r="C1" s="20" t="s">
        <v>95</v>
      </c>
      <c r="D1" s="20" t="s">
        <v>94</v>
      </c>
      <c r="E1" s="20" t="s">
        <v>93</v>
      </c>
      <c r="F1" s="19" t="s">
        <v>92</v>
      </c>
      <c r="G1" s="20" t="s">
        <v>91</v>
      </c>
      <c r="H1" s="20" t="s">
        <v>90</v>
      </c>
      <c r="I1" s="20" t="s">
        <v>89</v>
      </c>
      <c r="J1" s="19" t="s">
        <v>88</v>
      </c>
      <c r="K1" s="18" t="s">
        <v>87</v>
      </c>
    </row>
    <row r="2" spans="1:11">
      <c r="A2" s="9" t="s">
        <v>83</v>
      </c>
      <c r="B2" s="2" t="s">
        <v>86</v>
      </c>
      <c r="C2" s="2" t="s">
        <v>51</v>
      </c>
      <c r="D2" s="4" t="s">
        <v>85</v>
      </c>
      <c r="E2" s="2">
        <v>9</v>
      </c>
      <c r="F2" s="3">
        <v>6</v>
      </c>
      <c r="G2" s="2">
        <f t="shared" ref="G2:G21" si="0">IF(E2=6,700*F2,IF(E2=9,F2*1000,F2*1200))</f>
        <v>6000</v>
      </c>
      <c r="H2" s="7" t="s">
        <v>15</v>
      </c>
      <c r="I2" s="7">
        <v>100</v>
      </c>
      <c r="J2" s="7">
        <f>I2*6</f>
        <v>600</v>
      </c>
      <c r="K2" s="6">
        <f t="shared" ref="K2:K43" si="1">J2*1.33</f>
        <v>798</v>
      </c>
    </row>
    <row r="3" spans="1:11">
      <c r="A3" s="9" t="s">
        <v>83</v>
      </c>
      <c r="B3" s="2" t="s">
        <v>43</v>
      </c>
      <c r="C3" s="2" t="s">
        <v>34</v>
      </c>
      <c r="D3" s="4" t="s">
        <v>33</v>
      </c>
      <c r="E3" s="2">
        <v>6</v>
      </c>
      <c r="F3" s="3">
        <v>6</v>
      </c>
      <c r="G3" s="2">
        <f t="shared" si="0"/>
        <v>4200</v>
      </c>
      <c r="H3" s="7" t="s">
        <v>15</v>
      </c>
      <c r="I3" s="7">
        <v>100</v>
      </c>
      <c r="J3" s="7">
        <f t="shared" ref="J3:J43" si="2">I3*E3</f>
        <v>600</v>
      </c>
      <c r="K3" s="6">
        <f t="shared" si="1"/>
        <v>798</v>
      </c>
    </row>
    <row r="4" spans="1:11">
      <c r="A4" s="9" t="s">
        <v>83</v>
      </c>
      <c r="B4" s="2" t="s">
        <v>84</v>
      </c>
      <c r="C4" s="2" t="s">
        <v>34</v>
      </c>
      <c r="D4" s="4" t="s">
        <v>55</v>
      </c>
      <c r="E4" s="2">
        <v>9</v>
      </c>
      <c r="F4" s="3">
        <v>4</v>
      </c>
      <c r="G4" s="2">
        <f t="shared" si="0"/>
        <v>4000</v>
      </c>
      <c r="H4" s="7" t="s">
        <v>15</v>
      </c>
      <c r="I4" s="7">
        <v>100</v>
      </c>
      <c r="J4" s="7">
        <f t="shared" si="2"/>
        <v>900</v>
      </c>
      <c r="K4" s="6">
        <f t="shared" si="1"/>
        <v>1197</v>
      </c>
    </row>
    <row r="5" spans="1:11">
      <c r="A5" s="9" t="s">
        <v>83</v>
      </c>
      <c r="B5" s="2" t="s">
        <v>63</v>
      </c>
      <c r="C5" s="2" t="s">
        <v>34</v>
      </c>
      <c r="D5" s="4" t="s">
        <v>53</v>
      </c>
      <c r="E5" s="2">
        <v>9</v>
      </c>
      <c r="F5" s="3">
        <v>3</v>
      </c>
      <c r="G5" s="2">
        <f t="shared" si="0"/>
        <v>3000</v>
      </c>
      <c r="H5" s="7" t="s">
        <v>15</v>
      </c>
      <c r="I5" s="7">
        <v>100</v>
      </c>
      <c r="J5" s="7">
        <f t="shared" si="2"/>
        <v>900</v>
      </c>
      <c r="K5" s="6">
        <f t="shared" si="1"/>
        <v>1197</v>
      </c>
    </row>
    <row r="6" spans="1:11">
      <c r="A6" s="9" t="s">
        <v>44</v>
      </c>
      <c r="B6" s="11" t="s">
        <v>82</v>
      </c>
      <c r="C6" s="2" t="s">
        <v>51</v>
      </c>
      <c r="D6" s="4" t="s">
        <v>53</v>
      </c>
      <c r="E6" s="2">
        <v>9</v>
      </c>
      <c r="F6" s="3">
        <v>6</v>
      </c>
      <c r="G6" s="2">
        <f t="shared" si="0"/>
        <v>6000</v>
      </c>
      <c r="H6" s="7" t="s">
        <v>15</v>
      </c>
      <c r="I6" s="7">
        <v>100</v>
      </c>
      <c r="J6" s="7">
        <f t="shared" si="2"/>
        <v>900</v>
      </c>
      <c r="K6" s="6">
        <f t="shared" si="1"/>
        <v>1197</v>
      </c>
    </row>
    <row r="7" spans="1:11">
      <c r="A7" s="9" t="s">
        <v>44</v>
      </c>
      <c r="B7" s="15" t="s">
        <v>35</v>
      </c>
      <c r="C7" s="2" t="s">
        <v>51</v>
      </c>
      <c r="D7" s="4" t="s">
        <v>53</v>
      </c>
      <c r="E7" s="2">
        <v>6</v>
      </c>
      <c r="F7" s="3">
        <v>7</v>
      </c>
      <c r="G7" s="2">
        <f t="shared" si="0"/>
        <v>4900</v>
      </c>
      <c r="H7" s="7" t="s">
        <v>15</v>
      </c>
      <c r="I7" s="7">
        <v>100</v>
      </c>
      <c r="J7" s="7">
        <f t="shared" si="2"/>
        <v>600</v>
      </c>
      <c r="K7" s="6">
        <f t="shared" si="1"/>
        <v>798</v>
      </c>
    </row>
    <row r="8" spans="1:11">
      <c r="A8" s="9" t="s">
        <v>44</v>
      </c>
      <c r="B8" s="2" t="s">
        <v>54</v>
      </c>
      <c r="C8" s="2" t="s">
        <v>34</v>
      </c>
      <c r="D8" s="4" t="s">
        <v>55</v>
      </c>
      <c r="E8" s="2">
        <v>9</v>
      </c>
      <c r="F8" s="3">
        <v>7</v>
      </c>
      <c r="G8" s="2">
        <f t="shared" si="0"/>
        <v>7000</v>
      </c>
      <c r="H8" s="7" t="s">
        <v>15</v>
      </c>
      <c r="I8" s="7">
        <v>100</v>
      </c>
      <c r="J8" s="7">
        <f t="shared" si="2"/>
        <v>900</v>
      </c>
      <c r="K8" s="6">
        <f t="shared" si="1"/>
        <v>1197</v>
      </c>
    </row>
    <row r="9" spans="1:11">
      <c r="A9" s="9" t="s">
        <v>44</v>
      </c>
      <c r="B9" s="2" t="s">
        <v>81</v>
      </c>
      <c r="C9" s="2" t="s">
        <v>51</v>
      </c>
      <c r="D9" s="4" t="s">
        <v>53</v>
      </c>
      <c r="E9" s="2">
        <v>6</v>
      </c>
      <c r="F9" s="3">
        <v>8</v>
      </c>
      <c r="G9" s="2">
        <f t="shared" si="0"/>
        <v>5600</v>
      </c>
      <c r="H9" s="7" t="s">
        <v>15</v>
      </c>
      <c r="I9" s="7">
        <v>100</v>
      </c>
      <c r="J9" s="7">
        <f t="shared" si="2"/>
        <v>600</v>
      </c>
      <c r="K9" s="6">
        <f t="shared" si="1"/>
        <v>798</v>
      </c>
    </row>
    <row r="10" spans="1:11">
      <c r="A10" s="9" t="s">
        <v>44</v>
      </c>
      <c r="B10" s="2" t="s">
        <v>80</v>
      </c>
      <c r="C10" s="2" t="s">
        <v>51</v>
      </c>
      <c r="D10" s="4" t="s">
        <v>53</v>
      </c>
      <c r="E10" s="2">
        <v>6</v>
      </c>
      <c r="F10" s="12">
        <v>6</v>
      </c>
      <c r="G10" s="2">
        <f t="shared" si="0"/>
        <v>4200</v>
      </c>
      <c r="H10" s="7" t="s">
        <v>15</v>
      </c>
      <c r="I10" s="7">
        <v>100</v>
      </c>
      <c r="J10" s="7">
        <f t="shared" si="2"/>
        <v>600</v>
      </c>
      <c r="K10" s="6">
        <f t="shared" si="1"/>
        <v>798</v>
      </c>
    </row>
    <row r="11" spans="1:11">
      <c r="A11" s="9" t="s">
        <v>44</v>
      </c>
      <c r="B11" s="2" t="s">
        <v>66</v>
      </c>
      <c r="C11" s="2" t="s">
        <v>51</v>
      </c>
      <c r="D11" s="4" t="s">
        <v>55</v>
      </c>
      <c r="E11" s="2">
        <v>9</v>
      </c>
      <c r="F11" s="3">
        <v>8</v>
      </c>
      <c r="G11" s="2">
        <f t="shared" si="0"/>
        <v>8000</v>
      </c>
      <c r="H11" s="7" t="s">
        <v>15</v>
      </c>
      <c r="I11" s="7">
        <v>100</v>
      </c>
      <c r="J11" s="7">
        <f t="shared" si="2"/>
        <v>900</v>
      </c>
      <c r="K11" s="6">
        <f t="shared" si="1"/>
        <v>1197</v>
      </c>
    </row>
    <row r="12" spans="1:11">
      <c r="A12" s="9" t="s">
        <v>42</v>
      </c>
      <c r="B12" s="2" t="s">
        <v>79</v>
      </c>
      <c r="C12" s="2" t="s">
        <v>34</v>
      </c>
      <c r="D12" s="4" t="s">
        <v>55</v>
      </c>
      <c r="E12" s="2">
        <v>9</v>
      </c>
      <c r="F12" s="3">
        <v>6</v>
      </c>
      <c r="G12" s="2">
        <f t="shared" si="0"/>
        <v>6000</v>
      </c>
      <c r="H12" s="7" t="s">
        <v>15</v>
      </c>
      <c r="I12" s="7">
        <v>100</v>
      </c>
      <c r="J12" s="7">
        <f t="shared" si="2"/>
        <v>900</v>
      </c>
      <c r="K12" s="6">
        <f t="shared" si="1"/>
        <v>1197</v>
      </c>
    </row>
    <row r="13" spans="1:11">
      <c r="A13" s="9" t="s">
        <v>42</v>
      </c>
      <c r="B13" s="16" t="s">
        <v>48</v>
      </c>
      <c r="C13" s="2" t="s">
        <v>51</v>
      </c>
      <c r="D13" s="4" t="s">
        <v>55</v>
      </c>
      <c r="E13" s="2">
        <v>6</v>
      </c>
      <c r="F13" s="3">
        <v>7</v>
      </c>
      <c r="G13" s="2">
        <f t="shared" si="0"/>
        <v>4900</v>
      </c>
      <c r="H13" s="7" t="s">
        <v>15</v>
      </c>
      <c r="I13" s="7">
        <v>100</v>
      </c>
      <c r="J13" s="7">
        <f t="shared" si="2"/>
        <v>600</v>
      </c>
      <c r="K13" s="6">
        <f t="shared" si="1"/>
        <v>798</v>
      </c>
    </row>
    <row r="14" spans="1:11">
      <c r="A14" s="9" t="s">
        <v>42</v>
      </c>
      <c r="B14" s="16" t="s">
        <v>78</v>
      </c>
      <c r="C14" s="2" t="s">
        <v>51</v>
      </c>
      <c r="D14" s="4" t="s">
        <v>53</v>
      </c>
      <c r="E14" s="2">
        <v>6</v>
      </c>
      <c r="F14" s="3">
        <v>8</v>
      </c>
      <c r="G14" s="2">
        <f t="shared" si="0"/>
        <v>5600</v>
      </c>
      <c r="H14" s="7" t="s">
        <v>15</v>
      </c>
      <c r="I14" s="7">
        <v>100</v>
      </c>
      <c r="J14" s="7">
        <f t="shared" si="2"/>
        <v>600</v>
      </c>
      <c r="K14" s="6">
        <f t="shared" si="1"/>
        <v>798</v>
      </c>
    </row>
    <row r="15" spans="1:11">
      <c r="A15" s="9" t="s">
        <v>42</v>
      </c>
      <c r="B15" s="16" t="s">
        <v>77</v>
      </c>
      <c r="C15" s="2" t="s">
        <v>51</v>
      </c>
      <c r="D15" s="4" t="s">
        <v>55</v>
      </c>
      <c r="E15" s="2">
        <v>9</v>
      </c>
      <c r="F15" s="3">
        <v>8</v>
      </c>
      <c r="G15" s="2">
        <f t="shared" si="0"/>
        <v>8000</v>
      </c>
      <c r="H15" s="7" t="s">
        <v>15</v>
      </c>
      <c r="I15" s="7">
        <v>100</v>
      </c>
      <c r="J15" s="7">
        <f t="shared" si="2"/>
        <v>900</v>
      </c>
      <c r="K15" s="6">
        <f t="shared" si="1"/>
        <v>1197</v>
      </c>
    </row>
    <row r="16" spans="1:11">
      <c r="A16" s="9" t="s">
        <v>38</v>
      </c>
      <c r="B16" s="11" t="s">
        <v>76</v>
      </c>
      <c r="C16" s="2" t="s">
        <v>51</v>
      </c>
      <c r="D16" s="4" t="s">
        <v>55</v>
      </c>
      <c r="E16" s="2">
        <v>9</v>
      </c>
      <c r="F16" s="3">
        <v>6</v>
      </c>
      <c r="G16" s="2">
        <f t="shared" si="0"/>
        <v>6000</v>
      </c>
      <c r="H16" s="7" t="s">
        <v>15</v>
      </c>
      <c r="I16" s="7">
        <v>100</v>
      </c>
      <c r="J16" s="7">
        <f t="shared" si="2"/>
        <v>900</v>
      </c>
      <c r="K16" s="6">
        <f t="shared" si="1"/>
        <v>1197</v>
      </c>
    </row>
    <row r="17" spans="1:11">
      <c r="A17" s="9" t="s">
        <v>38</v>
      </c>
      <c r="B17" s="11" t="s">
        <v>75</v>
      </c>
      <c r="C17" s="2" t="s">
        <v>34</v>
      </c>
      <c r="D17" s="4" t="s">
        <v>55</v>
      </c>
      <c r="E17" s="2">
        <v>9</v>
      </c>
      <c r="F17" s="3">
        <v>6</v>
      </c>
      <c r="G17" s="2">
        <f t="shared" si="0"/>
        <v>6000</v>
      </c>
      <c r="H17" s="7" t="s">
        <v>15</v>
      </c>
      <c r="I17" s="7">
        <v>100</v>
      </c>
      <c r="J17" s="7">
        <f t="shared" si="2"/>
        <v>900</v>
      </c>
      <c r="K17" s="6">
        <f t="shared" si="1"/>
        <v>1197</v>
      </c>
    </row>
    <row r="18" spans="1:11">
      <c r="A18" s="9" t="s">
        <v>38</v>
      </c>
      <c r="B18" s="2" t="s">
        <v>74</v>
      </c>
      <c r="C18" s="2" t="s">
        <v>34</v>
      </c>
      <c r="D18" s="4" t="s">
        <v>73</v>
      </c>
      <c r="E18" s="2">
        <v>12</v>
      </c>
      <c r="F18" s="3">
        <v>6</v>
      </c>
      <c r="G18" s="2">
        <f t="shared" si="0"/>
        <v>7200</v>
      </c>
      <c r="H18" s="7" t="s">
        <v>15</v>
      </c>
      <c r="I18" s="7">
        <v>100</v>
      </c>
      <c r="J18" s="7">
        <f t="shared" si="2"/>
        <v>1200</v>
      </c>
      <c r="K18" s="6">
        <f t="shared" si="1"/>
        <v>1596</v>
      </c>
    </row>
    <row r="19" spans="1:11">
      <c r="A19" s="9" t="s">
        <v>38</v>
      </c>
      <c r="B19" s="2" t="s">
        <v>72</v>
      </c>
      <c r="C19" s="2" t="s">
        <v>34</v>
      </c>
      <c r="D19" s="4" t="s">
        <v>53</v>
      </c>
      <c r="E19" s="2">
        <v>12</v>
      </c>
      <c r="F19" s="3">
        <v>7</v>
      </c>
      <c r="G19" s="2">
        <f t="shared" si="0"/>
        <v>8400</v>
      </c>
      <c r="H19" s="7" t="s">
        <v>15</v>
      </c>
      <c r="I19" s="7">
        <v>100</v>
      </c>
      <c r="J19" s="7">
        <f t="shared" si="2"/>
        <v>1200</v>
      </c>
      <c r="K19" s="6">
        <f t="shared" si="1"/>
        <v>1596</v>
      </c>
    </row>
    <row r="20" spans="1:11">
      <c r="A20" s="9" t="s">
        <v>38</v>
      </c>
      <c r="B20" s="10" t="s">
        <v>71</v>
      </c>
      <c r="C20" s="2" t="s">
        <v>34</v>
      </c>
      <c r="D20" s="4" t="s">
        <v>55</v>
      </c>
      <c r="E20" s="2">
        <v>9</v>
      </c>
      <c r="G20" s="2">
        <f t="shared" si="0"/>
        <v>0</v>
      </c>
      <c r="H20" s="7" t="s">
        <v>15</v>
      </c>
      <c r="I20" s="7">
        <v>100</v>
      </c>
      <c r="J20" s="7">
        <f t="shared" si="2"/>
        <v>900</v>
      </c>
      <c r="K20" s="6">
        <f t="shared" si="1"/>
        <v>1197</v>
      </c>
    </row>
    <row r="21" spans="1:11">
      <c r="A21" s="9" t="s">
        <v>36</v>
      </c>
      <c r="B21" s="2" t="s">
        <v>54</v>
      </c>
      <c r="C21" s="2" t="s">
        <v>51</v>
      </c>
      <c r="D21" s="4" t="s">
        <v>55</v>
      </c>
      <c r="E21" s="2">
        <v>9</v>
      </c>
      <c r="F21" s="3">
        <v>7</v>
      </c>
      <c r="G21" s="2">
        <f t="shared" si="0"/>
        <v>7000</v>
      </c>
      <c r="H21" s="7" t="s">
        <v>15</v>
      </c>
      <c r="I21" s="7">
        <v>100</v>
      </c>
      <c r="J21" s="7">
        <f t="shared" si="2"/>
        <v>900</v>
      </c>
      <c r="K21" s="6">
        <f t="shared" si="1"/>
        <v>1197</v>
      </c>
    </row>
    <row r="22" spans="1:11">
      <c r="A22" s="9" t="s">
        <v>36</v>
      </c>
      <c r="B22" s="2" t="s">
        <v>70</v>
      </c>
      <c r="C22" s="2" t="s">
        <v>51</v>
      </c>
      <c r="D22" s="4" t="s">
        <v>53</v>
      </c>
      <c r="E22" s="2">
        <v>12</v>
      </c>
      <c r="F22" s="3">
        <v>6</v>
      </c>
      <c r="G22" s="2">
        <v>7500</v>
      </c>
      <c r="H22" s="7" t="s">
        <v>15</v>
      </c>
      <c r="I22" s="7">
        <v>100</v>
      </c>
      <c r="J22" s="7">
        <f t="shared" si="2"/>
        <v>1200</v>
      </c>
      <c r="K22" s="6">
        <f t="shared" si="1"/>
        <v>1596</v>
      </c>
    </row>
    <row r="23" spans="1:11">
      <c r="A23" s="9" t="s">
        <v>44</v>
      </c>
      <c r="B23" s="15" t="s">
        <v>69</v>
      </c>
      <c r="C23" s="2" t="s">
        <v>34</v>
      </c>
      <c r="D23" s="4" t="s">
        <v>53</v>
      </c>
      <c r="E23" s="2">
        <v>12</v>
      </c>
      <c r="F23" s="3">
        <v>7</v>
      </c>
      <c r="G23" s="2">
        <f>IF(E23=6,700*F23,IF(E23=9,F23*1000,F23*1200))</f>
        <v>8400</v>
      </c>
      <c r="H23" s="7" t="s">
        <v>64</v>
      </c>
      <c r="I23" s="7">
        <v>450</v>
      </c>
      <c r="J23" s="7">
        <f t="shared" si="2"/>
        <v>5400</v>
      </c>
      <c r="K23" s="6">
        <f t="shared" si="1"/>
        <v>7182</v>
      </c>
    </row>
    <row r="24" spans="1:11">
      <c r="A24" s="9" t="s">
        <v>42</v>
      </c>
      <c r="B24" s="2" t="s">
        <v>49</v>
      </c>
      <c r="C24" s="2" t="s">
        <v>34</v>
      </c>
      <c r="D24" s="4" t="s">
        <v>68</v>
      </c>
      <c r="E24" s="2">
        <v>12</v>
      </c>
      <c r="F24" s="3">
        <v>4</v>
      </c>
      <c r="G24" s="2">
        <f>IF(E24=6,700*F24,IF(E24=9,F24*1000,F24*1200))</f>
        <v>4800</v>
      </c>
      <c r="H24" s="7" t="s">
        <v>64</v>
      </c>
      <c r="I24" s="7">
        <v>450</v>
      </c>
      <c r="J24" s="7">
        <f t="shared" si="2"/>
        <v>5400</v>
      </c>
      <c r="K24" s="6">
        <f t="shared" si="1"/>
        <v>7182</v>
      </c>
    </row>
    <row r="25" spans="1:11">
      <c r="A25" s="9" t="s">
        <v>38</v>
      </c>
      <c r="B25" s="2" t="s">
        <v>67</v>
      </c>
      <c r="C25" s="2" t="s">
        <v>51</v>
      </c>
      <c r="D25" s="4" t="s">
        <v>65</v>
      </c>
      <c r="E25" s="2">
        <v>6</v>
      </c>
      <c r="F25" s="3">
        <v>7</v>
      </c>
      <c r="G25" s="2">
        <v>5000</v>
      </c>
      <c r="H25" s="7" t="s">
        <v>64</v>
      </c>
      <c r="I25" s="7">
        <v>450</v>
      </c>
      <c r="J25" s="7">
        <f t="shared" si="2"/>
        <v>2700</v>
      </c>
      <c r="K25" s="6">
        <f t="shared" si="1"/>
        <v>3591</v>
      </c>
    </row>
    <row r="26" spans="1:11">
      <c r="A26" s="9" t="s">
        <v>38</v>
      </c>
      <c r="B26" s="2" t="s">
        <v>66</v>
      </c>
      <c r="C26" s="2" t="s">
        <v>51</v>
      </c>
      <c r="D26" s="4" t="s">
        <v>65</v>
      </c>
      <c r="E26" s="2">
        <v>6</v>
      </c>
      <c r="F26" s="3">
        <v>7</v>
      </c>
      <c r="G26" s="2">
        <v>5000</v>
      </c>
      <c r="H26" s="7" t="s">
        <v>64</v>
      </c>
      <c r="I26" s="7">
        <v>450</v>
      </c>
      <c r="J26" s="7">
        <f t="shared" si="2"/>
        <v>2700</v>
      </c>
      <c r="K26" s="6">
        <f t="shared" si="1"/>
        <v>3591</v>
      </c>
    </row>
    <row r="27" spans="1:11">
      <c r="A27" s="9" t="s">
        <v>38</v>
      </c>
      <c r="B27" s="2" t="s">
        <v>63</v>
      </c>
      <c r="C27" s="2" t="s">
        <v>34</v>
      </c>
      <c r="D27" s="4" t="s">
        <v>62</v>
      </c>
      <c r="E27" s="2">
        <v>9</v>
      </c>
      <c r="F27" s="3">
        <v>8</v>
      </c>
      <c r="G27" s="2">
        <f>IF(E27=6,700*F27,IF(E27=9,F27*1000,F27*1200))</f>
        <v>8000</v>
      </c>
      <c r="H27" s="7" t="s">
        <v>61</v>
      </c>
      <c r="I27" s="7">
        <v>250</v>
      </c>
      <c r="J27" s="7">
        <f t="shared" si="2"/>
        <v>2250</v>
      </c>
      <c r="K27" s="6">
        <f t="shared" si="1"/>
        <v>2992.5</v>
      </c>
    </row>
    <row r="28" spans="1:11">
      <c r="A28" s="9" t="s">
        <v>44</v>
      </c>
      <c r="B28" s="2" t="s">
        <v>60</v>
      </c>
      <c r="C28" s="2" t="s">
        <v>34</v>
      </c>
      <c r="D28" s="4" t="s">
        <v>59</v>
      </c>
      <c r="E28" s="2">
        <v>12</v>
      </c>
      <c r="F28" s="3">
        <v>3</v>
      </c>
      <c r="G28" s="2">
        <f>IF(E28=6,700*F28,IF(E28=9,F28*1000,F28*1200))</f>
        <v>3600</v>
      </c>
      <c r="H28" s="7" t="s">
        <v>57</v>
      </c>
      <c r="I28" s="7">
        <v>300</v>
      </c>
      <c r="J28" s="7">
        <f t="shared" si="2"/>
        <v>3600</v>
      </c>
      <c r="K28" s="6">
        <f t="shared" si="1"/>
        <v>4788</v>
      </c>
    </row>
    <row r="29" spans="1:11">
      <c r="A29" s="9" t="s">
        <v>36</v>
      </c>
      <c r="B29" s="8" t="s">
        <v>47</v>
      </c>
      <c r="C29" s="2" t="s">
        <v>51</v>
      </c>
      <c r="D29" s="4" t="s">
        <v>58</v>
      </c>
      <c r="E29" s="2">
        <v>12</v>
      </c>
      <c r="F29" s="12">
        <v>6</v>
      </c>
      <c r="G29" s="2">
        <v>7500</v>
      </c>
      <c r="H29" s="7" t="s">
        <v>57</v>
      </c>
      <c r="I29" s="7">
        <v>300</v>
      </c>
      <c r="J29" s="7">
        <f t="shared" si="2"/>
        <v>3600</v>
      </c>
      <c r="K29" s="6">
        <f t="shared" si="1"/>
        <v>4788</v>
      </c>
    </row>
    <row r="30" spans="1:11">
      <c r="A30" s="9" t="s">
        <v>44</v>
      </c>
      <c r="B30" s="10" t="s">
        <v>56</v>
      </c>
      <c r="C30" s="2" t="s">
        <v>51</v>
      </c>
      <c r="D30" s="4" t="s">
        <v>55</v>
      </c>
      <c r="E30" s="2">
        <v>9</v>
      </c>
      <c r="F30" s="14">
        <v>5</v>
      </c>
      <c r="G30" s="2">
        <f>IF(E30=6,700*F30,IF(E30=9,F30*1000,F30*1200))</f>
        <v>5000</v>
      </c>
      <c r="H30" s="7" t="s">
        <v>45</v>
      </c>
      <c r="I30" s="7">
        <v>125</v>
      </c>
      <c r="J30" s="7">
        <f t="shared" si="2"/>
        <v>1125</v>
      </c>
      <c r="K30" s="6">
        <f t="shared" si="1"/>
        <v>1496.25</v>
      </c>
    </row>
    <row r="31" spans="1:11">
      <c r="A31" s="9" t="s">
        <v>44</v>
      </c>
      <c r="B31" s="2" t="s">
        <v>54</v>
      </c>
      <c r="C31" s="2" t="s">
        <v>51</v>
      </c>
      <c r="D31" s="4" t="s">
        <v>53</v>
      </c>
      <c r="E31" s="2">
        <v>9</v>
      </c>
      <c r="F31" s="3">
        <v>3</v>
      </c>
      <c r="G31" s="2">
        <v>1800</v>
      </c>
      <c r="H31" s="7" t="s">
        <v>45</v>
      </c>
      <c r="I31" s="7">
        <v>125</v>
      </c>
      <c r="J31" s="7">
        <f t="shared" si="2"/>
        <v>1125</v>
      </c>
      <c r="K31" s="6">
        <f t="shared" si="1"/>
        <v>1496.25</v>
      </c>
    </row>
    <row r="32" spans="1:11">
      <c r="A32" s="9" t="s">
        <v>42</v>
      </c>
      <c r="B32" s="2" t="s">
        <v>52</v>
      </c>
      <c r="C32" s="2" t="s">
        <v>51</v>
      </c>
      <c r="D32" s="4" t="s">
        <v>50</v>
      </c>
      <c r="E32" s="2">
        <v>18</v>
      </c>
      <c r="F32" s="3">
        <v>6</v>
      </c>
      <c r="G32" s="2">
        <v>5000</v>
      </c>
      <c r="H32" s="7" t="s">
        <v>45</v>
      </c>
      <c r="I32" s="7">
        <v>125</v>
      </c>
      <c r="J32" s="7">
        <f t="shared" si="2"/>
        <v>2250</v>
      </c>
      <c r="K32" s="6">
        <f t="shared" si="1"/>
        <v>2992.5</v>
      </c>
    </row>
    <row r="33" spans="1:11">
      <c r="A33" s="9" t="s">
        <v>42</v>
      </c>
      <c r="B33" s="2" t="s">
        <v>49</v>
      </c>
      <c r="C33" s="2" t="s">
        <v>34</v>
      </c>
      <c r="D33" s="4" t="s">
        <v>46</v>
      </c>
      <c r="E33" s="2">
        <v>12</v>
      </c>
      <c r="F33" s="3">
        <v>7</v>
      </c>
      <c r="G33" s="2">
        <f t="shared" ref="G33:G43" si="3">IF(E33=6,700*F33,IF(E33=9,F33*1000,F33*1200))</f>
        <v>8400</v>
      </c>
      <c r="H33" s="7" t="s">
        <v>45</v>
      </c>
      <c r="I33" s="7">
        <v>125</v>
      </c>
      <c r="J33" s="7">
        <f t="shared" si="2"/>
        <v>1500</v>
      </c>
      <c r="K33" s="6">
        <f t="shared" si="1"/>
        <v>1995</v>
      </c>
    </row>
    <row r="34" spans="1:11">
      <c r="A34" s="9" t="s">
        <v>38</v>
      </c>
      <c r="B34" s="2" t="s">
        <v>48</v>
      </c>
      <c r="C34" s="2" t="s">
        <v>34</v>
      </c>
      <c r="D34" s="4" t="s">
        <v>33</v>
      </c>
      <c r="E34" s="2">
        <v>6</v>
      </c>
      <c r="F34" s="3">
        <v>3</v>
      </c>
      <c r="G34" s="2">
        <f t="shared" si="3"/>
        <v>2100</v>
      </c>
      <c r="H34" s="7" t="s">
        <v>45</v>
      </c>
      <c r="I34" s="7">
        <v>125</v>
      </c>
      <c r="J34" s="7">
        <f t="shared" si="2"/>
        <v>750</v>
      </c>
      <c r="K34" s="6">
        <f t="shared" si="1"/>
        <v>997.5</v>
      </c>
    </row>
    <row r="35" spans="1:11">
      <c r="A35" s="9" t="s">
        <v>36</v>
      </c>
      <c r="B35" s="8" t="s">
        <v>47</v>
      </c>
      <c r="C35" s="2" t="s">
        <v>34</v>
      </c>
      <c r="D35" s="4" t="s">
        <v>46</v>
      </c>
      <c r="E35" s="2">
        <v>12</v>
      </c>
      <c r="F35" s="3">
        <v>5</v>
      </c>
      <c r="G35" s="2">
        <f t="shared" si="3"/>
        <v>6000</v>
      </c>
      <c r="H35" s="7" t="s">
        <v>45</v>
      </c>
      <c r="I35" s="7">
        <v>125</v>
      </c>
      <c r="J35" s="7">
        <f t="shared" si="2"/>
        <v>1500</v>
      </c>
      <c r="K35" s="6">
        <f t="shared" si="1"/>
        <v>1995</v>
      </c>
    </row>
    <row r="36" spans="1:11">
      <c r="A36" s="9" t="s">
        <v>44</v>
      </c>
      <c r="B36" s="13" t="s">
        <v>35</v>
      </c>
      <c r="C36" s="2" t="s">
        <v>34</v>
      </c>
      <c r="D36" s="4" t="s">
        <v>33</v>
      </c>
      <c r="E36" s="2">
        <v>6</v>
      </c>
      <c r="F36" s="3">
        <v>7</v>
      </c>
      <c r="G36" s="2">
        <f t="shared" si="3"/>
        <v>4900</v>
      </c>
      <c r="H36" s="7" t="s">
        <v>32</v>
      </c>
      <c r="I36" s="7">
        <v>300</v>
      </c>
      <c r="J36" s="7">
        <f t="shared" si="2"/>
        <v>1800</v>
      </c>
      <c r="K36" s="6">
        <f t="shared" si="1"/>
        <v>2394</v>
      </c>
    </row>
    <row r="37" spans="1:11">
      <c r="A37" s="9" t="s">
        <v>44</v>
      </c>
      <c r="B37" s="2" t="s">
        <v>43</v>
      </c>
      <c r="C37" s="2" t="s">
        <v>34</v>
      </c>
      <c r="D37" s="4" t="s">
        <v>33</v>
      </c>
      <c r="E37" s="2">
        <v>6</v>
      </c>
      <c r="F37" s="3">
        <v>8</v>
      </c>
      <c r="G37" s="2">
        <f t="shared" si="3"/>
        <v>5600</v>
      </c>
      <c r="H37" s="7" t="s">
        <v>32</v>
      </c>
      <c r="I37" s="7">
        <v>300</v>
      </c>
      <c r="J37" s="7">
        <f t="shared" si="2"/>
        <v>1800</v>
      </c>
      <c r="K37" s="6">
        <f t="shared" si="1"/>
        <v>2394</v>
      </c>
    </row>
    <row r="38" spans="1:11">
      <c r="A38" s="9" t="s">
        <v>42</v>
      </c>
      <c r="B38" s="2" t="s">
        <v>41</v>
      </c>
      <c r="C38" s="2" t="s">
        <v>34</v>
      </c>
      <c r="D38" s="4" t="s">
        <v>33</v>
      </c>
      <c r="E38" s="2">
        <v>6</v>
      </c>
      <c r="F38" s="3">
        <v>6</v>
      </c>
      <c r="G38" s="2">
        <f t="shared" si="3"/>
        <v>4200</v>
      </c>
      <c r="H38" s="7" t="s">
        <v>32</v>
      </c>
      <c r="I38" s="7">
        <v>300</v>
      </c>
      <c r="J38" s="7">
        <f t="shared" si="2"/>
        <v>1800</v>
      </c>
      <c r="K38" s="6">
        <f t="shared" si="1"/>
        <v>2394</v>
      </c>
    </row>
    <row r="39" spans="1:11">
      <c r="A39" s="9" t="s">
        <v>38</v>
      </c>
      <c r="B39" s="8" t="s">
        <v>40</v>
      </c>
      <c r="C39" s="2" t="s">
        <v>34</v>
      </c>
      <c r="D39" s="4" t="s">
        <v>33</v>
      </c>
      <c r="E39" s="2">
        <v>6</v>
      </c>
      <c r="F39" s="3">
        <v>7</v>
      </c>
      <c r="G39" s="2">
        <f t="shared" si="3"/>
        <v>4900</v>
      </c>
      <c r="H39" s="7" t="s">
        <v>32</v>
      </c>
      <c r="I39" s="7">
        <v>300</v>
      </c>
      <c r="J39" s="7">
        <f t="shared" si="2"/>
        <v>1800</v>
      </c>
      <c r="K39" s="6">
        <f t="shared" si="1"/>
        <v>2394</v>
      </c>
    </row>
    <row r="40" spans="1:11">
      <c r="A40" s="9" t="s">
        <v>38</v>
      </c>
      <c r="B40" s="8" t="s">
        <v>40</v>
      </c>
      <c r="C40" s="2" t="s">
        <v>34</v>
      </c>
      <c r="D40" s="4" t="s">
        <v>33</v>
      </c>
      <c r="E40" s="2">
        <v>6</v>
      </c>
      <c r="F40" s="12">
        <v>7</v>
      </c>
      <c r="G40" s="2">
        <f t="shared" si="3"/>
        <v>4900</v>
      </c>
      <c r="H40" s="7" t="s">
        <v>32</v>
      </c>
      <c r="I40" s="7">
        <v>300</v>
      </c>
      <c r="J40" s="7">
        <f t="shared" si="2"/>
        <v>1800</v>
      </c>
      <c r="K40" s="6">
        <f t="shared" si="1"/>
        <v>2394</v>
      </c>
    </row>
    <row r="41" spans="1:11">
      <c r="A41" s="9" t="s">
        <v>38</v>
      </c>
      <c r="B41" s="11" t="s">
        <v>39</v>
      </c>
      <c r="C41" s="2" t="s">
        <v>34</v>
      </c>
      <c r="D41" s="4" t="s">
        <v>33</v>
      </c>
      <c r="E41" s="2">
        <v>6</v>
      </c>
      <c r="F41" s="3">
        <v>7</v>
      </c>
      <c r="G41" s="2">
        <f t="shared" si="3"/>
        <v>4900</v>
      </c>
      <c r="H41" s="7" t="s">
        <v>32</v>
      </c>
      <c r="I41" s="7">
        <v>300</v>
      </c>
      <c r="J41" s="7">
        <f t="shared" si="2"/>
        <v>1800</v>
      </c>
      <c r="K41" s="6">
        <f t="shared" si="1"/>
        <v>2394</v>
      </c>
    </row>
    <row r="42" spans="1:11">
      <c r="A42" s="9" t="s">
        <v>38</v>
      </c>
      <c r="B42" s="10" t="s">
        <v>37</v>
      </c>
      <c r="C42" s="2" t="s">
        <v>34</v>
      </c>
      <c r="D42" s="4" t="s">
        <v>33</v>
      </c>
      <c r="E42" s="2">
        <v>6</v>
      </c>
      <c r="F42" s="3">
        <v>6</v>
      </c>
      <c r="G42" s="2">
        <f t="shared" si="3"/>
        <v>4200</v>
      </c>
      <c r="H42" s="7" t="s">
        <v>32</v>
      </c>
      <c r="I42" s="7">
        <v>300</v>
      </c>
      <c r="J42" s="7">
        <f t="shared" si="2"/>
        <v>1800</v>
      </c>
      <c r="K42" s="6">
        <f t="shared" si="1"/>
        <v>2394</v>
      </c>
    </row>
    <row r="43" spans="1:11">
      <c r="A43" s="9" t="s">
        <v>36</v>
      </c>
      <c r="B43" s="8" t="s">
        <v>35</v>
      </c>
      <c r="C43" s="2" t="s">
        <v>34</v>
      </c>
      <c r="D43" s="4" t="s">
        <v>33</v>
      </c>
      <c r="E43" s="2">
        <v>6</v>
      </c>
      <c r="F43" s="3">
        <v>5</v>
      </c>
      <c r="G43" s="2">
        <f t="shared" si="3"/>
        <v>3500</v>
      </c>
      <c r="H43" s="7" t="s">
        <v>32</v>
      </c>
      <c r="I43" s="7">
        <v>300</v>
      </c>
      <c r="J43" s="7">
        <f t="shared" si="2"/>
        <v>1800</v>
      </c>
      <c r="K43" s="6">
        <f t="shared" si="1"/>
        <v>2394</v>
      </c>
    </row>
    <row r="44" spans="1:11">
      <c r="H44" s="5"/>
      <c r="I44" s="5"/>
      <c r="J44" s="5"/>
      <c r="K44" s="6"/>
    </row>
    <row r="45" spans="1:11">
      <c r="H45" s="5"/>
      <c r="I45" s="5"/>
      <c r="J45" s="5"/>
      <c r="K45" s="6"/>
    </row>
    <row r="46" spans="1:11">
      <c r="H46" s="5"/>
    </row>
    <row r="47" spans="1:11">
      <c r="H47" s="5"/>
    </row>
    <row r="48" spans="1:11">
      <c r="H48" s="5"/>
    </row>
    <row r="49" spans="8:8">
      <c r="H49" s="5"/>
    </row>
    <row r="50" spans="8:8">
      <c r="H50" s="5"/>
    </row>
    <row r="51" spans="8:8">
      <c r="H51" s="5"/>
    </row>
    <row r="52" spans="8:8">
      <c r="H52" s="5"/>
    </row>
    <row r="53" spans="8:8">
      <c r="H53" s="5"/>
    </row>
    <row r="54" spans="8:8">
      <c r="H54" s="5"/>
    </row>
  </sheetData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654D5-5584-4D26-BBBC-E5690C06604F}">
  <dimension ref="A1:G68"/>
  <sheetViews>
    <sheetView zoomScale="130" zoomScaleNormal="130" workbookViewId="0">
      <selection activeCell="F13" sqref="F13"/>
    </sheetView>
  </sheetViews>
  <sheetFormatPr defaultRowHeight="14.4"/>
  <cols>
    <col min="1" max="1" width="6.88671875" style="35" customWidth="1"/>
    <col min="2" max="2" width="15.6640625" style="35" customWidth="1"/>
    <col min="3" max="3" width="13.5546875" style="35" customWidth="1"/>
    <col min="4" max="4" width="9.5546875" style="35" customWidth="1"/>
    <col min="5" max="5" width="13" style="35" customWidth="1"/>
    <col min="6" max="7" width="9.5546875" style="35" customWidth="1"/>
    <col min="8" max="16384" width="8.88671875" style="35"/>
  </cols>
  <sheetData>
    <row r="1" spans="1:7" ht="21" customHeight="1">
      <c r="A1" s="71" t="s">
        <v>267</v>
      </c>
      <c r="B1" s="72"/>
      <c r="C1" s="72"/>
      <c r="D1" s="72"/>
      <c r="E1" s="72"/>
      <c r="F1" s="72"/>
      <c r="G1" s="73"/>
    </row>
    <row r="2" spans="1:7" ht="29.1" customHeight="1">
      <c r="A2" s="74"/>
      <c r="B2" s="75"/>
      <c r="C2" s="58" t="s">
        <v>266</v>
      </c>
      <c r="D2" s="58" t="s">
        <v>265</v>
      </c>
      <c r="E2" s="58" t="s">
        <v>264</v>
      </c>
      <c r="F2" s="58" t="s">
        <v>263</v>
      </c>
      <c r="G2" s="58" t="s">
        <v>262</v>
      </c>
    </row>
    <row r="3" spans="1:7" ht="17.100000000000001" customHeight="1">
      <c r="A3" s="76" t="s">
        <v>261</v>
      </c>
      <c r="B3" s="57" t="s">
        <v>239</v>
      </c>
      <c r="C3" s="56">
        <v>2.3438229859699282</v>
      </c>
      <c r="D3" s="55">
        <v>3</v>
      </c>
      <c r="E3" s="54">
        <v>0.7812743286566427</v>
      </c>
      <c r="F3" s="54">
        <v>0.60934653412161521</v>
      </c>
      <c r="G3" s="53">
        <v>0.6091010978434398</v>
      </c>
    </row>
    <row r="4" spans="1:7" ht="17.100000000000001" customHeight="1">
      <c r="A4" s="70"/>
      <c r="B4" s="46" t="s">
        <v>238</v>
      </c>
      <c r="C4" s="45">
        <v>842.37327232416624</v>
      </c>
      <c r="D4" s="44">
        <v>657</v>
      </c>
      <c r="E4" s="43">
        <v>1.2821510994279548</v>
      </c>
      <c r="F4" s="42"/>
      <c r="G4" s="41"/>
    </row>
    <row r="5" spans="1:7" ht="17.100000000000001" customHeight="1">
      <c r="A5" s="69"/>
      <c r="B5" s="52" t="s">
        <v>98</v>
      </c>
      <c r="C5" s="51">
        <v>844.71709531013619</v>
      </c>
      <c r="D5" s="50">
        <v>660</v>
      </c>
      <c r="E5" s="49"/>
      <c r="F5" s="49"/>
      <c r="G5" s="48"/>
    </row>
    <row r="6" spans="1:7" ht="17.100000000000001" customHeight="1">
      <c r="A6" s="69" t="s">
        <v>260</v>
      </c>
      <c r="B6" s="46" t="s">
        <v>239</v>
      </c>
      <c r="C6" s="45">
        <v>8.0485304824738186</v>
      </c>
      <c r="D6" s="44">
        <v>3</v>
      </c>
      <c r="E6" s="43">
        <v>2.6828434941579395</v>
      </c>
      <c r="F6" s="43">
        <v>2.0017664363799983</v>
      </c>
      <c r="G6" s="47">
        <v>0.11245496534228575</v>
      </c>
    </row>
    <row r="7" spans="1:7" ht="17.100000000000001" customHeight="1">
      <c r="A7" s="70"/>
      <c r="B7" s="46" t="s">
        <v>238</v>
      </c>
      <c r="C7" s="45">
        <v>885.89733417918023</v>
      </c>
      <c r="D7" s="44">
        <v>661</v>
      </c>
      <c r="E7" s="43">
        <v>1.3402380244768233</v>
      </c>
      <c r="F7" s="42"/>
      <c r="G7" s="41"/>
    </row>
    <row r="8" spans="1:7" ht="17.100000000000001" customHeight="1">
      <c r="A8" s="69"/>
      <c r="B8" s="52" t="s">
        <v>98</v>
      </c>
      <c r="C8" s="51">
        <v>893.94586466165401</v>
      </c>
      <c r="D8" s="50">
        <v>664</v>
      </c>
      <c r="E8" s="49"/>
      <c r="F8" s="49"/>
      <c r="G8" s="48"/>
    </row>
    <row r="9" spans="1:7" ht="17.100000000000001" customHeight="1">
      <c r="A9" s="69" t="s">
        <v>259</v>
      </c>
      <c r="B9" s="46" t="s">
        <v>239</v>
      </c>
      <c r="C9" s="45">
        <v>16.525284627813221</v>
      </c>
      <c r="D9" s="44">
        <v>3</v>
      </c>
      <c r="E9" s="43">
        <v>5.5084282092710737</v>
      </c>
      <c r="F9" s="43">
        <v>2.737569748202406</v>
      </c>
      <c r="G9" s="47">
        <v>4.2664235748566169E-2</v>
      </c>
    </row>
    <row r="10" spans="1:7" ht="17.100000000000001" customHeight="1">
      <c r="A10" s="70"/>
      <c r="B10" s="46" t="s">
        <v>238</v>
      </c>
      <c r="C10" s="45">
        <v>1321.9890875355759</v>
      </c>
      <c r="D10" s="44">
        <v>657</v>
      </c>
      <c r="E10" s="43">
        <v>2.0121599505868737</v>
      </c>
      <c r="F10" s="42"/>
      <c r="G10" s="41"/>
    </row>
    <row r="11" spans="1:7" ht="17.100000000000001" customHeight="1">
      <c r="A11" s="69"/>
      <c r="B11" s="52" t="s">
        <v>98</v>
      </c>
      <c r="C11" s="51">
        <v>1338.514372163389</v>
      </c>
      <c r="D11" s="50">
        <v>660</v>
      </c>
      <c r="E11" s="49"/>
      <c r="F11" s="49"/>
      <c r="G11" s="48"/>
    </row>
    <row r="12" spans="1:7" ht="17.100000000000001" customHeight="1">
      <c r="A12" s="69" t="s">
        <v>258</v>
      </c>
      <c r="B12" s="46" t="s">
        <v>239</v>
      </c>
      <c r="C12" s="45">
        <v>35.951060636618955</v>
      </c>
      <c r="D12" s="44">
        <v>3</v>
      </c>
      <c r="E12" s="43">
        <v>11.983686878872986</v>
      </c>
      <c r="F12" s="43">
        <v>6.0097198272285333</v>
      </c>
      <c r="G12" s="47">
        <v>4.8569068443192329E-4</v>
      </c>
    </row>
    <row r="13" spans="1:7" ht="17.100000000000001" customHeight="1">
      <c r="A13" s="70"/>
      <c r="B13" s="46" t="s">
        <v>238</v>
      </c>
      <c r="C13" s="45">
        <v>1262.2341826914817</v>
      </c>
      <c r="D13" s="44">
        <v>633</v>
      </c>
      <c r="E13" s="43">
        <v>1.9940508415347262</v>
      </c>
      <c r="F13" s="42"/>
      <c r="G13" s="41"/>
    </row>
    <row r="14" spans="1:7" ht="17.100000000000001" customHeight="1">
      <c r="A14" s="69"/>
      <c r="B14" s="52" t="s">
        <v>98</v>
      </c>
      <c r="C14" s="51">
        <v>1298.1852433281006</v>
      </c>
      <c r="D14" s="50">
        <v>636</v>
      </c>
      <c r="E14" s="49"/>
      <c r="F14" s="49"/>
      <c r="G14" s="48"/>
    </row>
    <row r="15" spans="1:7" ht="17.100000000000001" customHeight="1">
      <c r="A15" s="69" t="s">
        <v>257</v>
      </c>
      <c r="B15" s="46" t="s">
        <v>239</v>
      </c>
      <c r="C15" s="45">
        <v>22.968999372911178</v>
      </c>
      <c r="D15" s="44">
        <v>3</v>
      </c>
      <c r="E15" s="43">
        <v>7.6563331243037256</v>
      </c>
      <c r="F15" s="43">
        <v>4.9189634044777844</v>
      </c>
      <c r="G15" s="47">
        <v>2.1934685716186466E-3</v>
      </c>
    </row>
    <row r="16" spans="1:7" ht="17.100000000000001" customHeight="1">
      <c r="A16" s="70"/>
      <c r="B16" s="46" t="s">
        <v>238</v>
      </c>
      <c r="C16" s="45">
        <v>985.26019999914524</v>
      </c>
      <c r="D16" s="44">
        <v>633</v>
      </c>
      <c r="E16" s="43">
        <v>1.5564932069496766</v>
      </c>
      <c r="F16" s="42"/>
      <c r="G16" s="41"/>
    </row>
    <row r="17" spans="1:7" ht="17.100000000000001" customHeight="1">
      <c r="A17" s="69"/>
      <c r="B17" s="52" t="s">
        <v>98</v>
      </c>
      <c r="C17" s="51">
        <v>1008.2291993720564</v>
      </c>
      <c r="D17" s="50">
        <v>636</v>
      </c>
      <c r="E17" s="49"/>
      <c r="F17" s="49"/>
      <c r="G17" s="48"/>
    </row>
    <row r="18" spans="1:7" ht="17.100000000000001" customHeight="1">
      <c r="A18" s="69" t="s">
        <v>256</v>
      </c>
      <c r="B18" s="46" t="s">
        <v>239</v>
      </c>
      <c r="C18" s="45">
        <v>6.7004980609560354</v>
      </c>
      <c r="D18" s="44">
        <v>3</v>
      </c>
      <c r="E18" s="43">
        <v>2.2334993536520118</v>
      </c>
      <c r="F18" s="43">
        <v>1.3194567850599297</v>
      </c>
      <c r="G18" s="47">
        <v>0.26696685398591791</v>
      </c>
    </row>
    <row r="19" spans="1:7" ht="17.100000000000001" customHeight="1">
      <c r="A19" s="70"/>
      <c r="B19" s="46" t="s">
        <v>238</v>
      </c>
      <c r="C19" s="45">
        <v>1115.5166965091798</v>
      </c>
      <c r="D19" s="44">
        <v>659</v>
      </c>
      <c r="E19" s="43">
        <v>1.6927415728515627</v>
      </c>
      <c r="F19" s="42"/>
      <c r="G19" s="41"/>
    </row>
    <row r="20" spans="1:7" ht="17.100000000000001" customHeight="1">
      <c r="A20" s="69"/>
      <c r="B20" s="52" t="s">
        <v>98</v>
      </c>
      <c r="C20" s="51">
        <v>1122.2171945701359</v>
      </c>
      <c r="D20" s="50">
        <v>662</v>
      </c>
      <c r="E20" s="49"/>
      <c r="F20" s="49"/>
      <c r="G20" s="48"/>
    </row>
    <row r="21" spans="1:7" ht="17.100000000000001" customHeight="1">
      <c r="A21" s="69" t="s">
        <v>255</v>
      </c>
      <c r="B21" s="46" t="s">
        <v>239</v>
      </c>
      <c r="C21" s="45">
        <v>4.3730298313359546</v>
      </c>
      <c r="D21" s="44">
        <v>3</v>
      </c>
      <c r="E21" s="43">
        <v>1.4576766104453183</v>
      </c>
      <c r="F21" s="43">
        <v>1.0168619318775274</v>
      </c>
      <c r="G21" s="47">
        <v>0.38460933887406634</v>
      </c>
    </row>
    <row r="22" spans="1:7" ht="17.100000000000001" customHeight="1">
      <c r="A22" s="70"/>
      <c r="B22" s="46" t="s">
        <v>238</v>
      </c>
      <c r="C22" s="45">
        <v>944.6797605155723</v>
      </c>
      <c r="D22" s="44">
        <v>659</v>
      </c>
      <c r="E22" s="43">
        <v>1.4335049476715815</v>
      </c>
      <c r="F22" s="42"/>
      <c r="G22" s="41"/>
    </row>
    <row r="23" spans="1:7" ht="17.100000000000001" customHeight="1">
      <c r="A23" s="69"/>
      <c r="B23" s="52" t="s">
        <v>98</v>
      </c>
      <c r="C23" s="51">
        <v>949.0527903469083</v>
      </c>
      <c r="D23" s="50">
        <v>662</v>
      </c>
      <c r="E23" s="49"/>
      <c r="F23" s="49"/>
      <c r="G23" s="48"/>
    </row>
    <row r="24" spans="1:7" ht="17.100000000000001" customHeight="1">
      <c r="A24" s="69" t="s">
        <v>254</v>
      </c>
      <c r="B24" s="46" t="s">
        <v>239</v>
      </c>
      <c r="C24" s="45">
        <v>16.439488573019457</v>
      </c>
      <c r="D24" s="44">
        <v>3</v>
      </c>
      <c r="E24" s="43">
        <v>5.4798295243398192</v>
      </c>
      <c r="F24" s="43">
        <v>4.2169693991564712</v>
      </c>
      <c r="G24" s="47">
        <v>5.7429766457950714E-3</v>
      </c>
    </row>
    <row r="25" spans="1:7" ht="17.100000000000001" customHeight="1">
      <c r="A25" s="70"/>
      <c r="B25" s="46" t="s">
        <v>238</v>
      </c>
      <c r="C25" s="45">
        <v>857.65087287276356</v>
      </c>
      <c r="D25" s="44">
        <v>660</v>
      </c>
      <c r="E25" s="43">
        <v>1.2994710195041872</v>
      </c>
      <c r="F25" s="42"/>
      <c r="G25" s="41"/>
    </row>
    <row r="26" spans="1:7" ht="17.100000000000001" customHeight="1">
      <c r="A26" s="69"/>
      <c r="B26" s="52" t="s">
        <v>98</v>
      </c>
      <c r="C26" s="51">
        <v>874.09036144578306</v>
      </c>
      <c r="D26" s="50">
        <v>663</v>
      </c>
      <c r="E26" s="49"/>
      <c r="F26" s="49"/>
      <c r="G26" s="48"/>
    </row>
    <row r="27" spans="1:7" ht="17.100000000000001" customHeight="1">
      <c r="A27" s="69" t="s">
        <v>253</v>
      </c>
      <c r="B27" s="46" t="s">
        <v>239</v>
      </c>
      <c r="C27" s="45">
        <v>20.717403621646472</v>
      </c>
      <c r="D27" s="44">
        <v>3</v>
      </c>
      <c r="E27" s="43">
        <v>6.9058012072154904</v>
      </c>
      <c r="F27" s="43">
        <v>4.2063243498220801</v>
      </c>
      <c r="G27" s="47">
        <v>5.8319050541902964E-3</v>
      </c>
    </row>
    <row r="28" spans="1:7" ht="17.100000000000001" customHeight="1">
      <c r="A28" s="70"/>
      <c r="B28" s="46" t="s">
        <v>238</v>
      </c>
      <c r="C28" s="45">
        <v>1067.1480398034298</v>
      </c>
      <c r="D28" s="44">
        <v>650</v>
      </c>
      <c r="E28" s="43">
        <v>1.6417662150821997</v>
      </c>
      <c r="F28" s="42"/>
      <c r="G28" s="41"/>
    </row>
    <row r="29" spans="1:7" ht="17.100000000000001" customHeight="1">
      <c r="A29" s="69"/>
      <c r="B29" s="52" t="s">
        <v>98</v>
      </c>
      <c r="C29" s="51">
        <v>1087.8654434250764</v>
      </c>
      <c r="D29" s="50">
        <v>653</v>
      </c>
      <c r="E29" s="49"/>
      <c r="F29" s="49"/>
      <c r="G29" s="48"/>
    </row>
    <row r="30" spans="1:7" ht="17.100000000000001" customHeight="1">
      <c r="A30" s="69" t="s">
        <v>252</v>
      </c>
      <c r="B30" s="46" t="s">
        <v>239</v>
      </c>
      <c r="C30" s="45">
        <v>3.4056605811361491</v>
      </c>
      <c r="D30" s="44">
        <v>3</v>
      </c>
      <c r="E30" s="43">
        <v>1.1352201937120496</v>
      </c>
      <c r="F30" s="43">
        <v>0.76554598088431103</v>
      </c>
      <c r="G30" s="47">
        <v>0.51359911084713672</v>
      </c>
    </row>
    <row r="31" spans="1:7" ht="17.100000000000001" customHeight="1">
      <c r="A31" s="70"/>
      <c r="B31" s="46" t="s">
        <v>238</v>
      </c>
      <c r="C31" s="45">
        <v>974.25848465335685</v>
      </c>
      <c r="D31" s="44">
        <v>657</v>
      </c>
      <c r="E31" s="43">
        <v>1.4828896265652312</v>
      </c>
      <c r="F31" s="42"/>
      <c r="G31" s="41"/>
    </row>
    <row r="32" spans="1:7" ht="17.100000000000001" customHeight="1">
      <c r="A32" s="69"/>
      <c r="B32" s="52" t="s">
        <v>98</v>
      </c>
      <c r="C32" s="51">
        <v>977.66414523449305</v>
      </c>
      <c r="D32" s="50">
        <v>660</v>
      </c>
      <c r="E32" s="49"/>
      <c r="F32" s="49"/>
      <c r="G32" s="48"/>
    </row>
    <row r="33" spans="1:7" ht="17.100000000000001" customHeight="1">
      <c r="A33" s="69" t="s">
        <v>251</v>
      </c>
      <c r="B33" s="46" t="s">
        <v>239</v>
      </c>
      <c r="C33" s="45">
        <v>2.0385466129298897</v>
      </c>
      <c r="D33" s="44">
        <v>3</v>
      </c>
      <c r="E33" s="43">
        <v>0.67951553764329653</v>
      </c>
      <c r="F33" s="43">
        <v>0.48384340906793749</v>
      </c>
      <c r="G33" s="47">
        <v>0.69361975315469193</v>
      </c>
    </row>
    <row r="34" spans="1:7" ht="17.100000000000001" customHeight="1">
      <c r="A34" s="70"/>
      <c r="B34" s="46" t="s">
        <v>238</v>
      </c>
      <c r="C34" s="45">
        <v>904.441391658675</v>
      </c>
      <c r="D34" s="44">
        <v>644</v>
      </c>
      <c r="E34" s="43">
        <v>1.4044120988488742</v>
      </c>
      <c r="F34" s="42"/>
      <c r="G34" s="41"/>
    </row>
    <row r="35" spans="1:7" ht="17.100000000000001" customHeight="1">
      <c r="A35" s="69"/>
      <c r="B35" s="52" t="s">
        <v>98</v>
      </c>
      <c r="C35" s="51">
        <v>906.47993827160485</v>
      </c>
      <c r="D35" s="50">
        <v>647</v>
      </c>
      <c r="E35" s="49"/>
      <c r="F35" s="49"/>
      <c r="G35" s="48"/>
    </row>
    <row r="36" spans="1:7" ht="17.100000000000001" customHeight="1">
      <c r="A36" s="69" t="s">
        <v>250</v>
      </c>
      <c r="B36" s="46" t="s">
        <v>239</v>
      </c>
      <c r="C36" s="45">
        <v>1.1222742620591797</v>
      </c>
      <c r="D36" s="44">
        <v>3</v>
      </c>
      <c r="E36" s="43">
        <v>0.37409142068639323</v>
      </c>
      <c r="F36" s="43">
        <v>0.25817501133811677</v>
      </c>
      <c r="G36" s="47">
        <v>0.85551817762582094</v>
      </c>
    </row>
    <row r="37" spans="1:7" ht="17.100000000000001" customHeight="1">
      <c r="A37" s="70"/>
      <c r="B37" s="46" t="s">
        <v>238</v>
      </c>
      <c r="C37" s="45">
        <v>941.83949943824678</v>
      </c>
      <c r="D37" s="44">
        <v>650</v>
      </c>
      <c r="E37" s="43">
        <v>1.4489838452896104</v>
      </c>
      <c r="F37" s="42"/>
      <c r="G37" s="41"/>
    </row>
    <row r="38" spans="1:7" ht="17.100000000000001" customHeight="1">
      <c r="A38" s="69"/>
      <c r="B38" s="52" t="s">
        <v>98</v>
      </c>
      <c r="C38" s="51">
        <v>942.96177370030591</v>
      </c>
      <c r="D38" s="50">
        <v>653</v>
      </c>
      <c r="E38" s="49"/>
      <c r="F38" s="49"/>
      <c r="G38" s="48"/>
    </row>
    <row r="39" spans="1:7" ht="17.100000000000001" customHeight="1">
      <c r="A39" s="69" t="s">
        <v>249</v>
      </c>
      <c r="B39" s="46" t="s">
        <v>239</v>
      </c>
      <c r="C39" s="45">
        <v>11.499132942986257</v>
      </c>
      <c r="D39" s="44">
        <v>3</v>
      </c>
      <c r="E39" s="43">
        <v>3.8330443143287525</v>
      </c>
      <c r="F39" s="43">
        <v>2.9905819408538794</v>
      </c>
      <c r="G39" s="47">
        <v>3.0403842156923218E-2</v>
      </c>
    </row>
    <row r="40" spans="1:7" ht="17.100000000000001" customHeight="1">
      <c r="A40" s="70"/>
      <c r="B40" s="46" t="s">
        <v>238</v>
      </c>
      <c r="C40" s="45">
        <v>842.08029217047806</v>
      </c>
      <c r="D40" s="44">
        <v>657</v>
      </c>
      <c r="E40" s="43">
        <v>1.2817051631209713</v>
      </c>
      <c r="F40" s="42"/>
      <c r="G40" s="41"/>
    </row>
    <row r="41" spans="1:7" ht="17.100000000000001" customHeight="1">
      <c r="A41" s="69"/>
      <c r="B41" s="52" t="s">
        <v>98</v>
      </c>
      <c r="C41" s="51">
        <v>853.57942511346437</v>
      </c>
      <c r="D41" s="50">
        <v>660</v>
      </c>
      <c r="E41" s="49"/>
      <c r="F41" s="49"/>
      <c r="G41" s="48"/>
    </row>
    <row r="42" spans="1:7" ht="17.100000000000001" customHeight="1">
      <c r="A42" s="69" t="s">
        <v>248</v>
      </c>
      <c r="B42" s="46" t="s">
        <v>239</v>
      </c>
      <c r="C42" s="45">
        <v>10.191793601649477</v>
      </c>
      <c r="D42" s="44">
        <v>3</v>
      </c>
      <c r="E42" s="43">
        <v>3.3972645338831593</v>
      </c>
      <c r="F42" s="43">
        <v>2.0694687172071191</v>
      </c>
      <c r="G42" s="47">
        <v>0.10300230025808814</v>
      </c>
    </row>
    <row r="43" spans="1:7" ht="17.100000000000001" customHeight="1">
      <c r="A43" s="70"/>
      <c r="B43" s="46" t="s">
        <v>238</v>
      </c>
      <c r="C43" s="45">
        <v>1071.9725899599946</v>
      </c>
      <c r="D43" s="44">
        <v>653</v>
      </c>
      <c r="E43" s="43">
        <v>1.6416119294946319</v>
      </c>
      <c r="F43" s="42"/>
      <c r="G43" s="41"/>
    </row>
    <row r="44" spans="1:7" ht="17.100000000000001" customHeight="1">
      <c r="A44" s="69"/>
      <c r="B44" s="52" t="s">
        <v>98</v>
      </c>
      <c r="C44" s="51">
        <v>1082.1643835616442</v>
      </c>
      <c r="D44" s="50">
        <v>656</v>
      </c>
      <c r="E44" s="49"/>
      <c r="F44" s="49"/>
      <c r="G44" s="48"/>
    </row>
    <row r="45" spans="1:7" ht="17.100000000000001" customHeight="1">
      <c r="A45" s="69" t="s">
        <v>247</v>
      </c>
      <c r="B45" s="46" t="s">
        <v>239</v>
      </c>
      <c r="C45" s="45">
        <v>14.738928275026243</v>
      </c>
      <c r="D45" s="44">
        <v>3</v>
      </c>
      <c r="E45" s="43">
        <v>4.9129760916754144</v>
      </c>
      <c r="F45" s="43">
        <v>3.1565036530892536</v>
      </c>
      <c r="G45" s="47">
        <v>2.4336390267807484E-2</v>
      </c>
    </row>
    <row r="46" spans="1:7" ht="17.100000000000001" customHeight="1">
      <c r="A46" s="70"/>
      <c r="B46" s="46" t="s">
        <v>238</v>
      </c>
      <c r="C46" s="45">
        <v>996.13529532745849</v>
      </c>
      <c r="D46" s="44">
        <v>640</v>
      </c>
      <c r="E46" s="43">
        <v>1.5564613989491538</v>
      </c>
      <c r="F46" s="42"/>
      <c r="G46" s="41"/>
    </row>
    <row r="47" spans="1:7" ht="17.100000000000001" customHeight="1">
      <c r="A47" s="69"/>
      <c r="B47" s="52" t="s">
        <v>98</v>
      </c>
      <c r="C47" s="51">
        <v>1010.8742236024848</v>
      </c>
      <c r="D47" s="50">
        <v>643</v>
      </c>
      <c r="E47" s="49"/>
      <c r="F47" s="49"/>
      <c r="G47" s="48"/>
    </row>
    <row r="48" spans="1:7" ht="17.100000000000001" customHeight="1">
      <c r="A48" s="69" t="s">
        <v>246</v>
      </c>
      <c r="B48" s="46" t="s">
        <v>239</v>
      </c>
      <c r="C48" s="45">
        <v>7.6546792924002132</v>
      </c>
      <c r="D48" s="44">
        <v>3</v>
      </c>
      <c r="E48" s="43">
        <v>2.5515597641334042</v>
      </c>
      <c r="F48" s="43">
        <v>1.6152561252836446</v>
      </c>
      <c r="G48" s="47">
        <v>0.18456271604353447</v>
      </c>
    </row>
    <row r="49" spans="1:7" ht="17.100000000000001" customHeight="1">
      <c r="A49" s="70"/>
      <c r="B49" s="46" t="s">
        <v>238</v>
      </c>
      <c r="C49" s="45">
        <v>1023.6213943272317</v>
      </c>
      <c r="D49" s="44">
        <v>648</v>
      </c>
      <c r="E49" s="43">
        <v>1.5796626455667155</v>
      </c>
      <c r="F49" s="42"/>
      <c r="G49" s="41"/>
    </row>
    <row r="50" spans="1:7" ht="17.100000000000001" customHeight="1">
      <c r="A50" s="69"/>
      <c r="B50" s="52" t="s">
        <v>98</v>
      </c>
      <c r="C50" s="51">
        <v>1031.2760736196319</v>
      </c>
      <c r="D50" s="50">
        <v>651</v>
      </c>
      <c r="E50" s="49"/>
      <c r="F50" s="49"/>
      <c r="G50" s="48"/>
    </row>
    <row r="51" spans="1:7" ht="17.100000000000001" customHeight="1">
      <c r="A51" s="69" t="s">
        <v>245</v>
      </c>
      <c r="B51" s="46" t="s">
        <v>239</v>
      </c>
      <c r="C51" s="45">
        <v>9.1236707230602327</v>
      </c>
      <c r="D51" s="44">
        <v>3</v>
      </c>
      <c r="E51" s="43">
        <v>3.0412235743534111</v>
      </c>
      <c r="F51" s="43">
        <v>1.8747560270646195</v>
      </c>
      <c r="G51" s="47">
        <v>0.13254322702026641</v>
      </c>
    </row>
    <row r="52" spans="1:7" ht="17.100000000000001" customHeight="1">
      <c r="A52" s="70"/>
      <c r="B52" s="46" t="s">
        <v>238</v>
      </c>
      <c r="C52" s="45">
        <v>1039.8282672614357</v>
      </c>
      <c r="D52" s="44">
        <v>641</v>
      </c>
      <c r="E52" s="43">
        <v>1.622196984807232</v>
      </c>
      <c r="F52" s="42"/>
      <c r="G52" s="41"/>
    </row>
    <row r="53" spans="1:7" ht="17.100000000000001" customHeight="1">
      <c r="A53" s="69"/>
      <c r="B53" s="52" t="s">
        <v>98</v>
      </c>
      <c r="C53" s="51">
        <v>1048.951937984496</v>
      </c>
      <c r="D53" s="50">
        <v>644</v>
      </c>
      <c r="E53" s="49"/>
      <c r="F53" s="49"/>
      <c r="G53" s="48"/>
    </row>
    <row r="54" spans="1:7" ht="17.100000000000001" customHeight="1">
      <c r="A54" s="69" t="s">
        <v>244</v>
      </c>
      <c r="B54" s="46" t="s">
        <v>239</v>
      </c>
      <c r="C54" s="45">
        <v>7.5087141798077104</v>
      </c>
      <c r="D54" s="44">
        <v>3</v>
      </c>
      <c r="E54" s="43">
        <v>2.5029047266025701</v>
      </c>
      <c r="F54" s="43">
        <v>1.780371877431207</v>
      </c>
      <c r="G54" s="47">
        <v>0.14958056961066457</v>
      </c>
    </row>
    <row r="55" spans="1:7" ht="17.100000000000001" customHeight="1">
      <c r="A55" s="70"/>
      <c r="B55" s="46" t="s">
        <v>238</v>
      </c>
      <c r="C55" s="45">
        <v>923.6319817354721</v>
      </c>
      <c r="D55" s="44">
        <v>657</v>
      </c>
      <c r="E55" s="43">
        <v>1.4058325444984354</v>
      </c>
      <c r="F55" s="42"/>
      <c r="G55" s="41"/>
    </row>
    <row r="56" spans="1:7" ht="17.100000000000001" customHeight="1">
      <c r="A56" s="69"/>
      <c r="B56" s="52" t="s">
        <v>98</v>
      </c>
      <c r="C56" s="51">
        <v>931.14069591527982</v>
      </c>
      <c r="D56" s="50">
        <v>660</v>
      </c>
      <c r="E56" s="49"/>
      <c r="F56" s="49"/>
      <c r="G56" s="48"/>
    </row>
    <row r="57" spans="1:7" ht="17.100000000000001" customHeight="1">
      <c r="A57" s="69" t="s">
        <v>243</v>
      </c>
      <c r="B57" s="46" t="s">
        <v>239</v>
      </c>
      <c r="C57" s="45">
        <v>1.3390443519217505</v>
      </c>
      <c r="D57" s="44">
        <v>3</v>
      </c>
      <c r="E57" s="43">
        <v>0.44634811730725016</v>
      </c>
      <c r="F57" s="43">
        <v>0.33088228263415181</v>
      </c>
      <c r="G57" s="47">
        <v>0.80302994466105859</v>
      </c>
    </row>
    <row r="58" spans="1:7" ht="17.100000000000001" customHeight="1">
      <c r="A58" s="70"/>
      <c r="B58" s="46" t="s">
        <v>238</v>
      </c>
      <c r="C58" s="45">
        <v>884.92004655716937</v>
      </c>
      <c r="D58" s="44">
        <v>656</v>
      </c>
      <c r="E58" s="43">
        <v>1.3489634856054411</v>
      </c>
      <c r="F58" s="42"/>
      <c r="G58" s="41"/>
    </row>
    <row r="59" spans="1:7" ht="17.100000000000001" customHeight="1">
      <c r="A59" s="69"/>
      <c r="B59" s="52" t="s">
        <v>98</v>
      </c>
      <c r="C59" s="51">
        <v>886.25909090909113</v>
      </c>
      <c r="D59" s="50">
        <v>659</v>
      </c>
      <c r="E59" s="49"/>
      <c r="F59" s="49"/>
      <c r="G59" s="48"/>
    </row>
    <row r="60" spans="1:7" ht="17.100000000000001" customHeight="1">
      <c r="A60" s="69" t="s">
        <v>242</v>
      </c>
      <c r="B60" s="46" t="s">
        <v>239</v>
      </c>
      <c r="C60" s="45">
        <v>8.701296411302966</v>
      </c>
      <c r="D60" s="44">
        <v>3</v>
      </c>
      <c r="E60" s="43">
        <v>2.9004321371009887</v>
      </c>
      <c r="F60" s="43">
        <v>2.1610912990299549</v>
      </c>
      <c r="G60" s="47">
        <v>9.1396420302373174E-2</v>
      </c>
    </row>
    <row r="61" spans="1:7" ht="17.100000000000001" customHeight="1">
      <c r="A61" s="70"/>
      <c r="B61" s="46" t="s">
        <v>238</v>
      </c>
      <c r="C61" s="45">
        <v>883.11139241044953</v>
      </c>
      <c r="D61" s="44">
        <v>658</v>
      </c>
      <c r="E61" s="43">
        <v>1.3421145781313824</v>
      </c>
      <c r="F61" s="42"/>
      <c r="G61" s="41"/>
    </row>
    <row r="62" spans="1:7" ht="17.100000000000001" customHeight="1">
      <c r="A62" s="69"/>
      <c r="B62" s="52" t="s">
        <v>98</v>
      </c>
      <c r="C62" s="51">
        <v>891.81268882175254</v>
      </c>
      <c r="D62" s="50">
        <v>661</v>
      </c>
      <c r="E62" s="49"/>
      <c r="F62" s="49"/>
      <c r="G62" s="48"/>
    </row>
    <row r="63" spans="1:7" ht="17.100000000000001" customHeight="1">
      <c r="A63" s="69" t="s">
        <v>241</v>
      </c>
      <c r="B63" s="46" t="s">
        <v>239</v>
      </c>
      <c r="C63" s="45">
        <v>13.176305600661795</v>
      </c>
      <c r="D63" s="44">
        <v>3</v>
      </c>
      <c r="E63" s="43">
        <v>4.3921018668872653</v>
      </c>
      <c r="F63" s="43">
        <v>2.9129327019047246</v>
      </c>
      <c r="G63" s="47">
        <v>3.3755206383586062E-2</v>
      </c>
    </row>
    <row r="64" spans="1:7" ht="17.100000000000001" customHeight="1">
      <c r="A64" s="70"/>
      <c r="B64" s="46" t="s">
        <v>238</v>
      </c>
      <c r="C64" s="45">
        <v>975.54258840855493</v>
      </c>
      <c r="D64" s="44">
        <v>647</v>
      </c>
      <c r="E64" s="43">
        <v>1.5077937997041035</v>
      </c>
      <c r="F64" s="42"/>
      <c r="G64" s="41"/>
    </row>
    <row r="65" spans="1:7" ht="17.100000000000001" customHeight="1">
      <c r="A65" s="69"/>
      <c r="B65" s="52" t="s">
        <v>98</v>
      </c>
      <c r="C65" s="51">
        <v>988.71889400921668</v>
      </c>
      <c r="D65" s="50">
        <v>650</v>
      </c>
      <c r="E65" s="49"/>
      <c r="F65" s="49"/>
      <c r="G65" s="48"/>
    </row>
    <row r="66" spans="1:7" ht="17.100000000000001" customHeight="1">
      <c r="A66" s="69" t="s">
        <v>240</v>
      </c>
      <c r="B66" s="46" t="s">
        <v>239</v>
      </c>
      <c r="C66" s="45">
        <v>7.8601246022858602</v>
      </c>
      <c r="D66" s="44">
        <v>3</v>
      </c>
      <c r="E66" s="43">
        <v>2.6200415340952867</v>
      </c>
      <c r="F66" s="43">
        <v>1.3828797681145977</v>
      </c>
      <c r="G66" s="47">
        <v>0.24688762770638073</v>
      </c>
    </row>
    <row r="67" spans="1:7" ht="17.100000000000001" customHeight="1">
      <c r="A67" s="70"/>
      <c r="B67" s="46" t="s">
        <v>238</v>
      </c>
      <c r="C67" s="45">
        <v>1220.1398753977139</v>
      </c>
      <c r="D67" s="44">
        <v>644</v>
      </c>
      <c r="E67" s="43">
        <v>1.8946271357107358</v>
      </c>
      <c r="F67" s="42"/>
      <c r="G67" s="41"/>
    </row>
    <row r="68" spans="1:7" ht="17.100000000000001" customHeight="1">
      <c r="A68" s="77"/>
      <c r="B68" s="40" t="s">
        <v>98</v>
      </c>
      <c r="C68" s="39">
        <v>1227.9999999999998</v>
      </c>
      <c r="D68" s="38">
        <v>647</v>
      </c>
      <c r="E68" s="37"/>
      <c r="F68" s="37"/>
      <c r="G68" s="36"/>
    </row>
  </sheetData>
  <mergeCells count="24">
    <mergeCell ref="A66:A68"/>
    <mergeCell ref="A42:A44"/>
    <mergeCell ref="A45:A47"/>
    <mergeCell ref="A48:A50"/>
    <mergeCell ref="A51:A53"/>
    <mergeCell ref="A54:A56"/>
    <mergeCell ref="A63:A65"/>
    <mergeCell ref="A33:A35"/>
    <mergeCell ref="A36:A38"/>
    <mergeCell ref="A39:A41"/>
    <mergeCell ref="A57:A59"/>
    <mergeCell ref="A60:A62"/>
    <mergeCell ref="A30:A32"/>
    <mergeCell ref="A1:G1"/>
    <mergeCell ref="A2:B2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264A-EA0C-4242-8CED-233AB7882D6E}">
  <dimension ref="A1:J7"/>
  <sheetViews>
    <sheetView zoomScale="190" zoomScaleNormal="190" workbookViewId="0">
      <selection activeCell="B1" sqref="B1:D1"/>
    </sheetView>
  </sheetViews>
  <sheetFormatPr defaultRowHeight="14.4"/>
  <cols>
    <col min="1" max="16384" width="8.88671875" style="35"/>
  </cols>
  <sheetData>
    <row r="1" spans="1:10">
      <c r="A1" s="74"/>
      <c r="B1" s="76" t="s">
        <v>261</v>
      </c>
      <c r="C1" s="70"/>
      <c r="D1" s="69"/>
      <c r="E1" s="69" t="s">
        <v>260</v>
      </c>
      <c r="F1" s="70"/>
      <c r="G1" s="69"/>
      <c r="H1" s="69" t="s">
        <v>259</v>
      </c>
      <c r="I1" s="70"/>
      <c r="J1" s="69"/>
    </row>
    <row r="2" spans="1:10">
      <c r="A2" s="75"/>
      <c r="B2" s="57" t="s">
        <v>239</v>
      </c>
      <c r="C2" s="46" t="s">
        <v>238</v>
      </c>
      <c r="D2" s="52" t="s">
        <v>98</v>
      </c>
      <c r="E2" s="46" t="s">
        <v>239</v>
      </c>
      <c r="F2" s="46" t="s">
        <v>238</v>
      </c>
      <c r="G2" s="52" t="s">
        <v>98</v>
      </c>
      <c r="H2" s="46" t="s">
        <v>239</v>
      </c>
      <c r="I2" s="46" t="s">
        <v>238</v>
      </c>
      <c r="J2" s="52" t="s">
        <v>98</v>
      </c>
    </row>
    <row r="3" spans="1:10">
      <c r="A3" s="58" t="s">
        <v>266</v>
      </c>
      <c r="B3" s="56">
        <v>2.3438229859699282</v>
      </c>
      <c r="C3" s="45">
        <v>842.37327232416624</v>
      </c>
      <c r="D3" s="51">
        <v>844.71709531013619</v>
      </c>
      <c r="E3" s="45">
        <v>8.0485304824738186</v>
      </c>
      <c r="F3" s="45">
        <v>885.89733417918023</v>
      </c>
      <c r="G3" s="51">
        <v>893.94586466165401</v>
      </c>
      <c r="H3" s="45">
        <v>16.525284627813221</v>
      </c>
      <c r="I3" s="45">
        <v>1321.9890875355759</v>
      </c>
      <c r="J3" s="51">
        <v>1338.514372163389</v>
      </c>
    </row>
    <row r="4" spans="1:10">
      <c r="A4" s="58" t="s">
        <v>265</v>
      </c>
      <c r="B4" s="55">
        <v>3</v>
      </c>
      <c r="C4" s="44">
        <v>657</v>
      </c>
      <c r="D4" s="50">
        <v>660</v>
      </c>
      <c r="E4" s="44">
        <v>3</v>
      </c>
      <c r="F4" s="44">
        <v>661</v>
      </c>
      <c r="G4" s="50">
        <v>664</v>
      </c>
      <c r="H4" s="44">
        <v>3</v>
      </c>
      <c r="I4" s="44">
        <v>657</v>
      </c>
      <c r="J4" s="50">
        <v>660</v>
      </c>
    </row>
    <row r="5" spans="1:10">
      <c r="A5" s="58" t="s">
        <v>264</v>
      </c>
      <c r="B5" s="54">
        <v>0.7812743286566427</v>
      </c>
      <c r="C5" s="43">
        <v>1.2821510994279548</v>
      </c>
      <c r="D5" s="49"/>
      <c r="E5" s="43">
        <v>2.6828434941579395</v>
      </c>
      <c r="F5" s="43">
        <v>1.3402380244768233</v>
      </c>
      <c r="G5" s="49"/>
      <c r="H5" s="43">
        <v>5.5084282092710737</v>
      </c>
      <c r="I5" s="43">
        <v>2.0121599505868737</v>
      </c>
      <c r="J5" s="49"/>
    </row>
    <row r="6" spans="1:10">
      <c r="A6" s="58" t="s">
        <v>263</v>
      </c>
      <c r="B6" s="54">
        <v>0.60934653412161521</v>
      </c>
      <c r="C6" s="42"/>
      <c r="D6" s="49"/>
      <c r="E6" s="43">
        <v>2.0017664363799983</v>
      </c>
      <c r="F6" s="42"/>
      <c r="G6" s="49"/>
      <c r="H6" s="43">
        <v>2.737569748202406</v>
      </c>
      <c r="I6" s="42"/>
      <c r="J6" s="49"/>
    </row>
    <row r="7" spans="1:10">
      <c r="A7" s="58" t="s">
        <v>262</v>
      </c>
      <c r="B7" s="53">
        <v>0.6091010978434398</v>
      </c>
      <c r="C7" s="41"/>
      <c r="D7" s="48"/>
      <c r="E7" s="47">
        <v>0.11245496534228575</v>
      </c>
      <c r="F7" s="41"/>
      <c r="G7" s="48"/>
      <c r="H7" s="47">
        <v>4.2664235748566169E-2</v>
      </c>
      <c r="I7" s="41"/>
      <c r="J7" s="48"/>
    </row>
  </sheetData>
  <mergeCells count="4">
    <mergeCell ref="A1:A2"/>
    <mergeCell ref="B1:D1"/>
    <mergeCell ref="E1:G1"/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5</vt:i4>
      </vt:variant>
    </vt:vector>
  </HeadingPairs>
  <TitlesOfParts>
    <vt:vector size="16" baseType="lpstr">
      <vt:lpstr>Aasta_Palk</vt:lpstr>
      <vt:lpstr>Vormingud</vt:lpstr>
      <vt:lpstr>Vorm</vt:lpstr>
      <vt:lpstr>Andmed</vt:lpstr>
      <vt:lpstr>Töötaja Jaan</vt:lpstr>
      <vt:lpstr>Source Data</vt:lpstr>
      <vt:lpstr>DATABASE</vt:lpstr>
      <vt:lpstr>TRIM</vt:lpstr>
      <vt:lpstr>Aruanne</vt:lpstr>
      <vt:lpstr>Halb1</vt:lpstr>
      <vt:lpstr>Halb2</vt:lpstr>
      <vt:lpstr>EmployeeName</vt:lpstr>
      <vt:lpstr>Excel_BuiltIn_Print_Area_1</vt:lpstr>
      <vt:lpstr>Overtime</vt:lpstr>
      <vt:lpstr>StartDay</vt:lpstr>
      <vt:lpstr>TimeData</vt:lpstr>
    </vt:vector>
  </TitlesOfParts>
  <Company>Tallinna Ülikool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2017-11-01T17:40:09Z</dcterms:created>
  <dcterms:modified xsi:type="dcterms:W3CDTF">2025-11-20T19:23:24Z</dcterms:modified>
</cp:coreProperties>
</file>