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Desktop\TV\"/>
    </mc:Choice>
  </mc:AlternateContent>
  <xr:revisionPtr revIDLastSave="0" documentId="13_ncr:40009_{1C849BBA-6695-4196-8B8C-4C9DBE83E744}" xr6:coauthVersionLast="47" xr6:coauthVersionMax="47" xr10:uidLastSave="{00000000-0000-0000-0000-000000000000}"/>
  <bookViews>
    <workbookView xWindow="-108" yWindow="-108" windowWidth="23256" windowHeight="12456" tabRatio="264"/>
  </bookViews>
  <sheets>
    <sheet name="Töötaja Jaan" sheetId="1" r:id="rId1"/>
    <sheet name="Leht2" sheetId="2" r:id="rId2"/>
    <sheet name="Leht3" sheetId="3" r:id="rId3"/>
  </sheets>
  <definedNames>
    <definedName name="EmployeeName">'Töötaja Jaan'!$D$3</definedName>
    <definedName name="Excel_BuiltIn_Print_Area_1">'Töötaja Jaan'!$B$2:$J$18</definedName>
    <definedName name="Overtime">'Töötaja Jaan'!$C$21</definedName>
    <definedName name="StartDay">'Töötaja Jaan'!$D$5</definedName>
    <definedName name="TimeData">'Töötaja Jaan'!$D$8:$H$13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2" i="1" l="1"/>
  <c r="F2" i="1"/>
  <c r="H2" i="1"/>
  <c r="B3" i="1"/>
  <c r="F3" i="1"/>
  <c r="H3" i="1"/>
  <c r="B4" i="1"/>
  <c r="F4" i="1"/>
  <c r="H4" i="1"/>
  <c r="B5" i="1"/>
  <c r="F5" i="1"/>
  <c r="H5" i="1"/>
  <c r="B6" i="1"/>
  <c r="F6" i="1"/>
  <c r="H6" i="1"/>
  <c r="B7" i="1"/>
  <c r="F7" i="1"/>
  <c r="H7" i="1"/>
  <c r="D14" i="1"/>
  <c r="D15" i="1"/>
  <c r="D12" i="1" l="1"/>
  <c r="D10" i="1"/>
  <c r="D11" i="1"/>
  <c r="D13" i="1"/>
</calcChain>
</file>

<file path=xl/sharedStrings.xml><?xml version="1.0" encoding="utf-8"?>
<sst xmlns="http://schemas.openxmlformats.org/spreadsheetml/2006/main" count="15" uniqueCount="15">
  <si>
    <t>Nädalapäev</t>
  </si>
  <si>
    <t>Kuupäev</t>
  </si>
  <si>
    <t>Tööaja algus</t>
  </si>
  <si>
    <t>Lõunale minek</t>
  </si>
  <si>
    <t>Lõunalt tulek</t>
  </si>
  <si>
    <t>Lõuna pikkus</t>
  </si>
  <si>
    <t>Tööpäeva lõpp</t>
  </si>
  <si>
    <t>Tunde kokku</t>
  </si>
  <si>
    <t>Nädala kokkuvõte</t>
  </si>
  <si>
    <t>Tunnid kokku:</t>
  </si>
  <si>
    <t>Keskmine töötundide arv:</t>
  </si>
  <si>
    <t>Pikem lõunapaus:</t>
  </si>
  <si>
    <t>Lühem lõunapaus:</t>
  </si>
  <si>
    <t>Lõunapause kokku:</t>
  </si>
  <si>
    <t>Kl 8:00 algavaid päevi kokku: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</si>
</sst>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2" formatCode="dddd"/>
    <numFmt numFmtId="173" formatCode="[h]:mm"/>
    <numFmt numFmtId="174" formatCode="hh:mm\ AM/PM"/>
    <numFmt numFmtId="175" formatCode="_(* #,##0.00_);_(* \(#,##0.00\);_(* \-??_);_(@_)"/>
    <numFmt numFmtId="176" formatCode="General&quot; pausi&quot;"/>
    <numFmt numFmtId="177" formatCode="General&quot; päeva&quot;"/>
  </numFmts>
  <fonts count="22" x14ac:knownFonts="1">
    <font>
      <sz val="10"/>
      <name val="Arial"/>
      <family val="2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62"/>
      <name val="Calibri"/>
      <family val="2"/>
      <charset val="186"/>
    </font>
    <font>
      <b/>
      <sz val="13"/>
      <color indexed="62"/>
      <name val="Calibri"/>
      <family val="2"/>
      <charset val="186"/>
    </font>
    <font>
      <b/>
      <sz val="11"/>
      <color indexed="62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62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b/>
      <sz val="9"/>
      <color indexed="62"/>
      <name val="Arial"/>
      <family val="2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42"/>
      </patternFill>
    </fill>
    <fill>
      <patternFill patternType="solid">
        <fgColor indexed="29"/>
        <bgColor indexed="45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41"/>
      </patternFill>
    </fill>
    <fill>
      <patternFill patternType="solid">
        <fgColor indexed="22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4"/>
        <bgColor indexed="22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45"/>
        <bgColor indexed="29"/>
      </patternFill>
    </fill>
    <fill>
      <patternFill patternType="solid">
        <fgColor indexed="9"/>
        <bgColor indexed="26"/>
      </patternFill>
    </fill>
    <fill>
      <patternFill patternType="solid">
        <fgColor indexed="55"/>
        <bgColor indexed="23"/>
      </patternFill>
    </fill>
    <fill>
      <patternFill patternType="solid">
        <fgColor indexed="42"/>
        <bgColor indexed="27"/>
      </patternFill>
    </fill>
    <fill>
      <patternFill patternType="solid">
        <fgColor indexed="48"/>
        <bgColor indexed="30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3" borderId="0" applyNumberFormat="0" applyBorder="0" applyAlignment="0" applyProtection="0"/>
    <xf numFmtId="0" fontId="1" fillId="7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7" borderId="0" applyNumberFormat="0" applyBorder="0" applyAlignment="0" applyProtection="0"/>
    <xf numFmtId="0" fontId="2" fillId="9" borderId="0" applyNumberFormat="0" applyBorder="0" applyAlignment="0" applyProtection="0"/>
    <xf numFmtId="0" fontId="2" fillId="3" borderId="0" applyNumberFormat="0" applyBorder="0" applyAlignment="0" applyProtection="0"/>
    <xf numFmtId="0" fontId="2" fillId="7" borderId="0" applyNumberFormat="0" applyBorder="0" applyAlignment="0" applyProtection="0"/>
    <xf numFmtId="0" fontId="2" fillId="6" borderId="0" applyNumberFormat="0" applyBorder="0" applyAlignment="0" applyProtection="0"/>
    <xf numFmtId="0" fontId="2" fillId="9" borderId="0" applyNumberFormat="0" applyBorder="0" applyAlignment="0" applyProtection="0"/>
    <xf numFmtId="0" fontId="2" fillId="3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4" fillId="15" borderId="1" applyNumberFormat="0" applyAlignment="0" applyProtection="0"/>
    <xf numFmtId="0" fontId="5" fillId="16" borderId="2" applyNumberFormat="0" applyAlignment="0" applyProtection="0"/>
    <xf numFmtId="175" fontId="21" fillId="0" borderId="0" applyFill="0" applyBorder="0" applyAlignment="0" applyProtection="0"/>
    <xf numFmtId="0" fontId="6" fillId="0" borderId="0" applyNumberFormat="0" applyFill="0" applyBorder="0" applyAlignment="0" applyProtection="0"/>
    <xf numFmtId="0" fontId="7" fillId="17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7" borderId="0" applyNumberFormat="0" applyBorder="0" applyAlignment="0" applyProtection="0"/>
    <xf numFmtId="0" fontId="21" fillId="4" borderId="7" applyNumberFormat="0" applyAlignment="0" applyProtection="0"/>
    <xf numFmtId="0" fontId="14" fillId="15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27">
    <xf numFmtId="0" fontId="0" fillId="0" borderId="0" xfId="0"/>
    <xf numFmtId="0" fontId="18" fillId="7" borderId="10" xfId="0" applyFont="1" applyFill="1" applyBorder="1" applyAlignment="1" applyProtection="1">
      <alignment horizontal="center"/>
      <protection hidden="1"/>
    </xf>
    <xf numFmtId="0" fontId="18" fillId="7" borderId="10" xfId="0" applyFont="1" applyFill="1" applyBorder="1" applyAlignment="1" applyProtection="1">
      <alignment horizontal="center" wrapText="1"/>
      <protection hidden="1"/>
    </xf>
    <xf numFmtId="14" fontId="0" fillId="0" borderId="10" xfId="0" applyNumberFormat="1" applyBorder="1" applyAlignment="1" applyProtection="1">
      <alignment horizontal="center"/>
      <protection hidden="1"/>
    </xf>
    <xf numFmtId="20" fontId="0" fillId="0" borderId="10" xfId="0" applyNumberFormat="1" applyBorder="1" applyAlignment="1" applyProtection="1">
      <alignment horizontal="center"/>
      <protection locked="0"/>
    </xf>
    <xf numFmtId="14" fontId="0" fillId="0" borderId="11" xfId="0" applyNumberFormat="1" applyBorder="1" applyProtection="1">
      <protection hidden="1"/>
    </xf>
    <xf numFmtId="174" fontId="0" fillId="0" borderId="0" xfId="0" applyNumberFormat="1" applyBorder="1" applyProtection="1">
      <protection hidden="1"/>
    </xf>
    <xf numFmtId="20" fontId="0" fillId="0" borderId="0" xfId="0" applyNumberFormat="1" applyBorder="1" applyProtection="1">
      <protection hidden="1"/>
    </xf>
    <xf numFmtId="173" fontId="0" fillId="0" borderId="0" xfId="0" applyNumberFormat="1" applyBorder="1" applyProtection="1">
      <protection hidden="1"/>
    </xf>
    <xf numFmtId="0" fontId="0" fillId="0" borderId="0" xfId="0" applyBorder="1" applyProtection="1">
      <protection hidden="1"/>
    </xf>
    <xf numFmtId="175" fontId="0" fillId="0" borderId="0" xfId="28" applyFont="1" applyFill="1" applyBorder="1" applyAlignment="1" applyProtection="1">
      <protection hidden="1"/>
    </xf>
    <xf numFmtId="173" fontId="0" fillId="0" borderId="0" xfId="28" applyNumberFormat="1" applyFont="1" applyFill="1" applyBorder="1" applyAlignment="1" applyProtection="1">
      <protection hidden="1"/>
    </xf>
    <xf numFmtId="0" fontId="0" fillId="0" borderId="0" xfId="0" applyBorder="1"/>
    <xf numFmtId="174" fontId="0" fillId="0" borderId="0" xfId="0" applyNumberFormat="1" applyBorder="1" applyAlignment="1" applyProtection="1">
      <alignment horizontal="center"/>
      <protection locked="0"/>
    </xf>
    <xf numFmtId="20" fontId="0" fillId="0" borderId="12" xfId="0" applyNumberFormat="1" applyBorder="1" applyAlignment="1" applyProtection="1">
      <alignment horizontal="center"/>
      <protection locked="0"/>
    </xf>
    <xf numFmtId="0" fontId="18" fillId="7" borderId="16" xfId="0" applyFont="1" applyFill="1" applyBorder="1" applyAlignment="1" applyProtection="1">
      <alignment horizontal="center" wrapText="1"/>
      <protection hidden="1"/>
    </xf>
    <xf numFmtId="20" fontId="0" fillId="0" borderId="17" xfId="0" applyNumberFormat="1" applyBorder="1"/>
    <xf numFmtId="14" fontId="19" fillId="18" borderId="10" xfId="0" applyNumberFormat="1" applyFont="1" applyFill="1" applyBorder="1" applyAlignment="1" applyProtection="1">
      <alignment horizontal="center"/>
      <protection hidden="1"/>
    </xf>
    <xf numFmtId="172" fontId="0" fillId="0" borderId="10" xfId="0" applyNumberFormat="1" applyBorder="1" applyAlignment="1" applyProtection="1">
      <alignment horizontal="left"/>
      <protection locked="0" hidden="1"/>
    </xf>
    <xf numFmtId="14" fontId="0" fillId="0" borderId="0" xfId="0" applyNumberFormat="1" applyBorder="1" applyAlignment="1" applyProtection="1">
      <alignment horizontal="left"/>
      <protection hidden="1"/>
    </xf>
    <xf numFmtId="174" fontId="20" fillId="0" borderId="12" xfId="0" applyNumberFormat="1" applyFont="1" applyFill="1" applyBorder="1" applyAlignment="1" applyProtection="1">
      <alignment horizontal="right"/>
      <protection hidden="1"/>
    </xf>
    <xf numFmtId="173" fontId="20" fillId="0" borderId="13" xfId="28" applyNumberFormat="1" applyFont="1" applyFill="1" applyBorder="1" applyAlignment="1" applyProtection="1">
      <alignment horizontal="right"/>
      <protection hidden="1"/>
    </xf>
    <xf numFmtId="0" fontId="20" fillId="0" borderId="14" xfId="0" applyFont="1" applyFill="1" applyBorder="1" applyAlignment="1">
      <alignment horizontal="right"/>
    </xf>
    <xf numFmtId="173" fontId="20" fillId="0" borderId="15" xfId="28" applyNumberFormat="1" applyFont="1" applyFill="1" applyBorder="1" applyAlignment="1" applyProtection="1">
      <alignment horizontal="right"/>
      <protection hidden="1"/>
    </xf>
    <xf numFmtId="21" fontId="20" fillId="0" borderId="15" xfId="0" applyNumberFormat="1" applyFont="1" applyFill="1" applyBorder="1" applyAlignment="1">
      <alignment horizontal="right"/>
    </xf>
    <xf numFmtId="176" fontId="20" fillId="0" borderId="15" xfId="0" applyNumberFormat="1" applyFont="1" applyFill="1" applyBorder="1" applyAlignment="1">
      <alignment horizontal="right"/>
    </xf>
    <xf numFmtId="177" fontId="20" fillId="0" borderId="15" xfId="0" applyNumberFormat="1" applyFont="1" applyFill="1" applyBorder="1"/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E3E3E3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zoomScale="120" zoomScaleNormal="120" workbookViewId="0">
      <selection activeCell="G13" sqref="G13"/>
    </sheetView>
  </sheetViews>
  <sheetFormatPr defaultColWidth="11.6640625" defaultRowHeight="13.2" x14ac:dyDescent="0.25"/>
  <sheetData>
    <row r="1" spans="1:9" ht="24" x14ac:dyDescent="0.25">
      <c r="A1" s="1" t="s">
        <v>1</v>
      </c>
      <c r="B1" s="1" t="s">
        <v>0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5" t="s">
        <v>7</v>
      </c>
      <c r="I1" s="8"/>
    </row>
    <row r="2" spans="1:9" x14ac:dyDescent="0.25">
      <c r="A2" s="3">
        <v>45659</v>
      </c>
      <c r="B2" s="18">
        <f>A2</f>
        <v>45659</v>
      </c>
      <c r="C2" s="4">
        <v>0.33333333333333331</v>
      </c>
      <c r="D2" s="4">
        <v>0.5</v>
      </c>
      <c r="E2" s="4">
        <v>0.54166666666666663</v>
      </c>
      <c r="F2" s="4">
        <f t="shared" ref="F2:F7" si="0">E2-D2</f>
        <v>4.166666666666663E-2</v>
      </c>
      <c r="G2" s="14">
        <v>0.75</v>
      </c>
      <c r="H2" s="16">
        <f t="shared" ref="H2:H7" si="1">(G2-C2)-(E2-D2)</f>
        <v>0.37500000000000006</v>
      </c>
      <c r="I2" s="8"/>
    </row>
    <row r="3" spans="1:9" x14ac:dyDescent="0.25">
      <c r="A3" s="3">
        <v>45660</v>
      </c>
      <c r="B3" s="18">
        <f>A3</f>
        <v>45660</v>
      </c>
      <c r="C3" s="4">
        <v>0.41666666666666669</v>
      </c>
      <c r="D3" s="4">
        <v>0.58333333333333337</v>
      </c>
      <c r="E3" s="4">
        <v>0.60416666666666663</v>
      </c>
      <c r="F3" s="4">
        <f t="shared" si="0"/>
        <v>2.0833333333333259E-2</v>
      </c>
      <c r="G3" s="14">
        <v>0.79166666666666663</v>
      </c>
      <c r="H3" s="16">
        <f t="shared" si="1"/>
        <v>0.35416666666666669</v>
      </c>
      <c r="I3" s="8"/>
    </row>
    <row r="4" spans="1:9" x14ac:dyDescent="0.25">
      <c r="A4" s="3">
        <v>45661</v>
      </c>
      <c r="B4" s="18">
        <f>A4</f>
        <v>45661</v>
      </c>
      <c r="C4" s="4">
        <v>0.375</v>
      </c>
      <c r="D4" s="4">
        <v>0.5</v>
      </c>
      <c r="E4" s="4">
        <v>0.54166666666666663</v>
      </c>
      <c r="F4" s="4">
        <f t="shared" si="0"/>
        <v>4.166666666666663E-2</v>
      </c>
      <c r="G4" s="14">
        <v>0.77083333333333337</v>
      </c>
      <c r="H4" s="16">
        <f t="shared" si="1"/>
        <v>0.35416666666666674</v>
      </c>
      <c r="I4" s="8"/>
    </row>
    <row r="5" spans="1:9" x14ac:dyDescent="0.25">
      <c r="A5" s="3">
        <v>45662</v>
      </c>
      <c r="B5" s="18">
        <f>A5</f>
        <v>45662</v>
      </c>
      <c r="C5" s="4">
        <v>0.3125</v>
      </c>
      <c r="D5" s="4">
        <v>0.47916666666666669</v>
      </c>
      <c r="E5" s="4">
        <v>0.5</v>
      </c>
      <c r="F5" s="4">
        <f t="shared" si="0"/>
        <v>2.0833333333333315E-2</v>
      </c>
      <c r="G5" s="14">
        <v>0.77083333333333337</v>
      </c>
      <c r="H5" s="16">
        <f t="shared" si="1"/>
        <v>0.43750000000000006</v>
      </c>
      <c r="I5" s="8"/>
    </row>
    <row r="6" spans="1:9" x14ac:dyDescent="0.25">
      <c r="A6" s="3">
        <v>45663</v>
      </c>
      <c r="B6" s="18">
        <f>A6</f>
        <v>45663</v>
      </c>
      <c r="C6" s="4">
        <v>0.39583333333333331</v>
      </c>
      <c r="D6" s="4">
        <v>0.58333333333333337</v>
      </c>
      <c r="E6" s="4">
        <v>0.64583333333333337</v>
      </c>
      <c r="F6" s="4">
        <f t="shared" si="0"/>
        <v>6.25E-2</v>
      </c>
      <c r="G6" s="14">
        <v>0.70833333333333337</v>
      </c>
      <c r="H6" s="16">
        <f t="shared" si="1"/>
        <v>0.25000000000000006</v>
      </c>
      <c r="I6" s="8"/>
    </row>
    <row r="7" spans="1:9" x14ac:dyDescent="0.25">
      <c r="A7" s="3">
        <v>45664</v>
      </c>
      <c r="B7" s="18">
        <f>A7</f>
        <v>45664</v>
      </c>
      <c r="C7" s="4">
        <v>0.33333333333333331</v>
      </c>
      <c r="D7" s="4">
        <v>0</v>
      </c>
      <c r="E7" s="4">
        <v>0</v>
      </c>
      <c r="F7" s="4">
        <f t="shared" si="0"/>
        <v>0</v>
      </c>
      <c r="G7" s="14">
        <v>0.70833333333333326</v>
      </c>
      <c r="H7" s="16">
        <f t="shared" si="1"/>
        <v>0.37499999999999994</v>
      </c>
      <c r="I7" s="8"/>
    </row>
    <row r="8" spans="1:9" x14ac:dyDescent="0.25">
      <c r="A8" s="5"/>
      <c r="B8" s="19"/>
      <c r="C8" s="6"/>
      <c r="D8" s="6"/>
      <c r="E8" s="6"/>
      <c r="F8" s="6"/>
      <c r="G8" s="8"/>
      <c r="H8" s="8"/>
      <c r="I8" s="8"/>
    </row>
    <row r="9" spans="1:9" x14ac:dyDescent="0.25">
      <c r="A9" s="17" t="s">
        <v>8</v>
      </c>
      <c r="B9" s="17"/>
      <c r="C9" s="17"/>
      <c r="D9" s="17"/>
      <c r="E9" s="6"/>
      <c r="F9" s="6"/>
      <c r="G9" s="6"/>
      <c r="H9" s="7"/>
      <c r="I9" s="8"/>
    </row>
    <row r="10" spans="1:9" x14ac:dyDescent="0.25">
      <c r="C10" s="20" t="s">
        <v>9</v>
      </c>
      <c r="D10" s="21">
        <f>SUM(H2:H7)</f>
        <v>2.1458333333333335</v>
      </c>
      <c r="E10" s="6"/>
      <c r="F10" s="6"/>
      <c r="G10" s="9"/>
      <c r="H10" s="9"/>
      <c r="I10" s="9"/>
    </row>
    <row r="11" spans="1:9" x14ac:dyDescent="0.25">
      <c r="C11" s="20" t="s">
        <v>10</v>
      </c>
      <c r="D11" s="21">
        <f>AVERAGE(H2:H7)</f>
        <v>0.3576388888888889</v>
      </c>
      <c r="E11" s="6"/>
      <c r="F11" s="6"/>
      <c r="G11" s="10"/>
      <c r="H11" s="9"/>
      <c r="I11" s="9"/>
    </row>
    <row r="12" spans="1:9" x14ac:dyDescent="0.25">
      <c r="C12" s="22" t="s">
        <v>11</v>
      </c>
      <c r="D12" s="23">
        <f>MAX(F2:F7)</f>
        <v>6.25E-2</v>
      </c>
      <c r="E12" s="10"/>
      <c r="F12" s="10"/>
      <c r="G12" s="11"/>
      <c r="H12" s="7"/>
      <c r="I12" s="8"/>
    </row>
    <row r="13" spans="1:9" x14ac:dyDescent="0.25">
      <c r="C13" s="22" t="s">
        <v>12</v>
      </c>
      <c r="D13" s="24">
        <f>MIN(F2:F7)</f>
        <v>0</v>
      </c>
      <c r="E13" s="9"/>
      <c r="F13" s="9"/>
      <c r="G13" s="9"/>
      <c r="H13" s="9"/>
      <c r="I13" s="9"/>
    </row>
    <row r="14" spans="1:9" x14ac:dyDescent="0.25">
      <c r="C14" s="22" t="s">
        <v>13</v>
      </c>
      <c r="D14" s="25">
        <f>COUNTIF(F2:F7,"&gt;00:00:00")</f>
        <v>5</v>
      </c>
      <c r="E14" s="12"/>
    </row>
    <row r="15" spans="1:9" x14ac:dyDescent="0.25">
      <c r="C15" s="22" t="s">
        <v>14</v>
      </c>
      <c r="D15" s="26">
        <f>COUNTIF(C2:C7,"08:00")</f>
        <v>2</v>
      </c>
    </row>
    <row r="16" spans="1:9" x14ac:dyDescent="0.25">
      <c r="E16" s="13"/>
      <c r="F16" s="13"/>
    </row>
  </sheetData>
  <mergeCells count="1">
    <mergeCell ref="A9:D9"/>
  </mergeCells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Roman,Harilik"&amp;12&amp;A</oddHeader>
    <oddFooter>&amp;C&amp;"Times New Roman,Harilik"&amp;12Lehekülg &amp;P</oddFooter>
  </headerFooter>
  <ignoredErrors>
    <ignoredError sqref="F2:F7 B2:B7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11.6640625" defaultRowHeight="13.2" x14ac:dyDescent="0.25"/>
  <sheetData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Roman,Harilik"&amp;12&amp;A</oddHeader>
    <oddFooter>&amp;C&amp;"Times New Roman,Harilik"&amp;12Lehekülg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11.6640625" defaultRowHeight="13.2" x14ac:dyDescent="0.25"/>
  <sheetData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Roman,Harilik"&amp;12&amp;A</oddHeader>
    <oddFooter>&amp;C&amp;"Times New Roman,Harilik"&amp;12Lehekülg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Töötaja Jaan</vt:lpstr>
      <vt:lpstr>Leht2</vt:lpstr>
      <vt:lpstr>Leht3</vt:lpstr>
      <vt:lpstr>EmployeeName</vt:lpstr>
      <vt:lpstr>Excel_BuiltIn_Print_Area_1</vt:lpstr>
      <vt:lpstr>Overtime</vt:lpstr>
      <vt:lpstr>StartDay</vt:lpstr>
      <vt:lpstr>TimeData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</dc:creator>
  <cp:lastModifiedBy>Kalle Kivi</cp:lastModifiedBy>
  <dcterms:created xsi:type="dcterms:W3CDTF">2025-11-20T19:06:55Z</dcterms:created>
  <dcterms:modified xsi:type="dcterms:W3CDTF">2025-11-20T19:08:06Z</dcterms:modified>
</cp:coreProperties>
</file>